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00" activeTab="0"/>
  </bookViews>
  <sheets>
    <sheet name="1.Arhitektura" sheetId="1" r:id="rId1"/>
    <sheet name="3. Hidro" sheetId="2" r:id="rId2"/>
    <sheet name="4. Elektro" sheetId="3" r:id="rId3"/>
    <sheet name="5. TK" sheetId="4" r:id="rId4"/>
    <sheet name="6. Mašinski" sheetId="5" r:id="rId5"/>
    <sheet name="Zbirna rekapitulacija" sheetId="6" r:id="rId6"/>
  </sheets>
  <definedNames>
    <definedName name="_xlnm.Print_Area" localSheetId="0">'1.Arhitektura'!$A$1:$G$1218</definedName>
    <definedName name="_xlnm.Print_Area" localSheetId="1">'3. Hidro'!$A$1:$F$176</definedName>
    <definedName name="_xlnm.Print_Area" localSheetId="2">'4. Elektro'!$A$1:$F$390</definedName>
    <definedName name="_xlnm.Print_Area" localSheetId="3">'5. TK'!$A$1:$F$308</definedName>
    <definedName name="_xlnm.Print_Area" localSheetId="4">'6. Mašinski'!$A$1:$F$757</definedName>
    <definedName name="_xlnm.Print_Area" localSheetId="5">'Zbirna rekapitulacija'!$A$1:$E$16</definedName>
  </definedNames>
  <calcPr fullCalcOnLoad="1"/>
</workbook>
</file>

<file path=xl/sharedStrings.xml><?xml version="1.0" encoding="utf-8"?>
<sst xmlns="http://schemas.openxmlformats.org/spreadsheetml/2006/main" count="3691" uniqueCount="2010">
  <si>
    <t>Обрачун се врши по м2 бојења заједно са свим предрадњама (стругање постојеће боје) и глетовањем у две руке.</t>
  </si>
  <si>
    <t>710,87x1,05</t>
  </si>
  <si>
    <t>2951,10x1,05</t>
  </si>
  <si>
    <t>527,07x1,05</t>
  </si>
  <si>
    <t>Обрачун се врши по м2 бојења заједно са свим предрадњама.</t>
  </si>
  <si>
    <t>XIV</t>
  </si>
  <si>
    <t>РАЗНИ РАДОВИ</t>
  </si>
  <si>
    <t>Замена постојећег (дотрајалог) поклопца на шахту за препумпавање кишнице, лоцирано у просторији бр. 6 у подруму.</t>
  </si>
  <si>
    <t>Позицијом се обухватају радови на демонтажи постојећег поклопца, а затим након формирања отвора у поду, набавка материјала израда и монтажа новог поклопца од  од кутијастих профила и челичног лима дебљине 5 мм.</t>
  </si>
  <si>
    <t>Поклопац треба да се отвара преко одговарајућих шарки, а потребно је на поклопцу обезбедити ручицу за отварање и одговарајући систем за закључавање.</t>
  </si>
  <si>
    <t xml:space="preserve">Металну конструкцју поклопца очистити од корозије, нанети импрегнацију и основну боју, затим предкитовати и брусити, затим нанети први слој боје за метал, китовати и брусити и завршно обојити други пут. </t>
  </si>
  <si>
    <t>Обрачун по ком</t>
  </si>
  <si>
    <t xml:space="preserve">Набавка материјала, израда и монтажа монтажно-демонтажних рампи за повремено коришћење. Рампе се постављају на коструктивним зидовима у степенишном простору подрума. Према потреби део конструкција се спушта на степенишне кракове како би се добила рампа за лакши унос намирница.  </t>
  </si>
  <si>
    <t>Рампа треба да се спушта и подиже помоћу одговарајућих шарки, а потребно је израдити одговарајући систем за осигурање када рампа није у функцији.</t>
  </si>
  <si>
    <t xml:space="preserve">Металну конструкцју рампе (која није завршно обрађена) очистити од корозије, нанети импрегнацију и основну боју, затим предкитовати и брусити, затим нанети први слој боје за метал, китовати и брусити и завршно обојити други пут. </t>
  </si>
  <si>
    <t>дим. 210x120x5 цм</t>
  </si>
  <si>
    <t>дим. 430x120x5 цм</t>
  </si>
  <si>
    <t>Демонтажа постојећих лантерни и израда и монтажа нових лантерни на деловима равног крова.</t>
  </si>
  <si>
    <t>Обрачун по ком. уграђене лантерне</t>
  </si>
  <si>
    <t>дим. 980x260 цм</t>
  </si>
  <si>
    <t>дим. 290x260 цм</t>
  </si>
  <si>
    <t>дим. 260x260 цм</t>
  </si>
  <si>
    <t>дим. 260x440 цм</t>
  </si>
  <si>
    <t>Довођење у функционално стање металног степеништа које повезује спрат са поткровљем и поткровље са таванским простором.</t>
  </si>
  <si>
    <t>Освежавање (бојење) постојеће ограде на степеништима.</t>
  </si>
  <si>
    <t>Обрачун по м2 обојене површине.</t>
  </si>
  <si>
    <t>1,44+3,60+5,16+1044+4,44+5,16</t>
  </si>
  <si>
    <t>Облоге зидова радити у свему како је то пројектом предвиђено. Позиција обухвата радове који се односе на опшивке око прозорских отвора, тзв шпалетне.Углови се штите алуминијумском угаоном заштитном шином или алукс траком.</t>
  </si>
  <si>
    <t>Обрачн по м2 уграђене облоге.</t>
  </si>
  <si>
    <t>19,88x2,50</t>
  </si>
  <si>
    <t>Облагање инсталација гипскартон плочама на металној потконструкцији.</t>
  </si>
  <si>
    <t>Облагање се ради израдом лажних греда облика ћириличног слова "П"  висине 15цм и ширине од 20-50 цм.</t>
  </si>
  <si>
    <t>Спојеви се бандажирају и обрађују смeсом за испуну, а ивице се ојачавају алуминијумском лајсном.</t>
  </si>
  <si>
    <t>Обрачун по м'</t>
  </si>
  <si>
    <t>2,50+3,60+13,60+8,70+27,80+3,90+3,90+ 5,00+11,70+10,80+5,90+7,30+9,00</t>
  </si>
  <si>
    <t>1,60+7,50+(4,50x5)</t>
  </si>
  <si>
    <t>8,90+(4,50x3)+1,90+2,20+(4,25x2)+2,50</t>
  </si>
  <si>
    <t>1,30+4,50</t>
  </si>
  <si>
    <t>Набавка материјала и облагање вертикала ел. и др. инсталација</t>
  </si>
  <si>
    <t>гипскартонским плочама дебљине д=12,5 мм, преко типске металне подконструције</t>
  </si>
  <si>
    <t>На свим истуреним угловима</t>
  </si>
  <si>
    <t>уградити типске заштитне угаонике.</t>
  </si>
  <si>
    <t>Спојнице се бандажирају и</t>
  </si>
  <si>
    <t>обрађују смесом за</t>
  </si>
  <si>
    <t>испуњавање спојница.</t>
  </si>
  <si>
    <t>Радити у свему према детаљима и</t>
  </si>
  <si>
    <t>мере узети на лицу места.</t>
  </si>
  <si>
    <t>Обрачун по м² развијене</t>
  </si>
  <si>
    <t>површине изведене облоге.</t>
  </si>
  <si>
    <t>((0,40+0,40)x2,87)x3</t>
  </si>
  <si>
    <t>((0,40+0,40)x2,40)x5+(0,40+0,40)x2,76</t>
  </si>
  <si>
    <t>(0,40+0,40)x2,76</t>
  </si>
  <si>
    <t>ПОТКРОВЉЕ И ТАВАН</t>
  </si>
  <si>
    <t>(0,40+0,40)x2,50+(0,40+0,40)x2,10</t>
  </si>
  <si>
    <t>Лепљење плоча на зид или суво малтерисање подразумева облагање зидова гипскартоским плочама дебљине 12,5 мм уз коришћење  лепка за плоче. Лепак се наноси парцијално у "погачама" на растојању од 25 цм по ивицама и средини плоче. Зид, као подлога, мора бити сув и чист.  Спојеви плоча се испуњавају, бандажирају траком и глетују помоћу масе за испуну спојева. Спољни углови се штите алуминијумском угаоном заштитном шином или aлукс траком.</t>
  </si>
  <si>
    <t>17,82x2,76</t>
  </si>
  <si>
    <t>Израда преградних зидова дебљине 7,5 и 10 цм од гипскартонских плоча на металној потконструкцији. Плоче се постављају обострано  и дебљине су 12.5мм . Између плоча поставља се изолација од минералне вуне у дебљини од 5 цм.</t>
  </si>
  <si>
    <t>Спојеви плоча се испуњавају, бандажирају траком и глетују помоћу масе за испуну спојева. Спољни углови се штите алуминијумском угаоном заштитном шином или алукс траком.</t>
  </si>
  <si>
    <t>Обрачун се врши по м2 са металном потконструкцијом,изолацијом и бандажираним спојевима.</t>
  </si>
  <si>
    <t>зидови дебљине 7,5 цм</t>
  </si>
  <si>
    <t>(3,29+3,64+2,29+2,37+2,39)x2,40+2,08x2,40x2+1,81x2,40x2</t>
  </si>
  <si>
    <t>зидови дебљине  10 цм</t>
  </si>
  <si>
    <t>(3,25+4,37+2,22+4,88+3,22)x2,40+1,97x2,40x4</t>
  </si>
  <si>
    <t xml:space="preserve">8. </t>
  </si>
  <si>
    <t>4,55x2,28+1,30x2,28</t>
  </si>
  <si>
    <t>Обрачун се врши по м ' шпалетни са уградјеном угаоном металном лајсном.</t>
  </si>
  <si>
    <t>52,20</t>
  </si>
  <si>
    <t>171,62+27,88</t>
  </si>
  <si>
    <t>85,40</t>
  </si>
  <si>
    <t>63,80</t>
  </si>
  <si>
    <t>9,00</t>
  </si>
  <si>
    <t>X</t>
  </si>
  <si>
    <t>СТОЛАРСКИ РАДОВИ</t>
  </si>
  <si>
    <t>Набавка  и уградња унутрашњих једнокрилних пуних врата.</t>
  </si>
  <si>
    <t>обрачун по м2 постављеног асфалта</t>
  </si>
  <si>
    <t>Замена подне облоге у делу дворишта вртића који је лоциран између крила објекта тзв. отворени полуатријум.</t>
  </si>
  <si>
    <t>Испорука и монтажа рампи за приступ објекту помоћу инвалидских колица.</t>
  </si>
  <si>
    <t>Обрачун по м2 хоризонталне површине рампе са прилазним подестом.</t>
  </si>
  <si>
    <t>7,22+5,40</t>
  </si>
  <si>
    <t>N       = 0.3 kW</t>
  </si>
  <si>
    <t>n        = 2250 o/min</t>
  </si>
  <si>
    <t>dim. 125 x 125 mm (FZ4)</t>
  </si>
  <si>
    <t>dim. Ø100 mm (oznaka PV1)</t>
  </si>
  <si>
    <t>dim. Ø 100 mm</t>
  </si>
  <si>
    <t>dim. Ø 125 mm</t>
  </si>
  <si>
    <t>2.2.3</t>
  </si>
  <si>
    <t>УКУПНО 3</t>
  </si>
  <si>
    <t>4.СВЕТИЉКЕ</t>
  </si>
  <si>
    <t xml:space="preserve">Предвиђене су уградна и надградне светиљка за директно осветљење, високе енергетске ефикасности, за квалитетно осветљење опремљене са двоструко параболични, високо рефлектујући ‘дарк лигхт ‘ алуминијумским  растером. Анодизовани алуминијум са сребрном превлаком високог сјаја, обликован да обезбеди ефикасно осветљење са ограниченим бљештањем, сагласно ЕН 12464 - (УГР&lt;19), Л&lt;= 1.000 цд/м2. Управљање светлом омогућено избором одговарајућих предспојних прибора. Кућиште светиљка је од челичног лима дебљине 0,6мм, завршно заштићена епоксиполиестер прахом специјалне беле рефлектујуће боје, полимеризованим на 180°Ц. Испорука са оптичким прибором и конектором за пролазно шемирање и изворима светлости.  </t>
  </si>
  <si>
    <t>м3</t>
  </si>
  <si>
    <t>27.</t>
  </si>
  <si>
    <t>Демонтажа, утовар и транспорт опреме из кухиње.</t>
  </si>
  <si>
    <t>Обрачун паушалан</t>
  </si>
  <si>
    <t>Укупно:</t>
  </si>
  <si>
    <t xml:space="preserve"> II</t>
  </si>
  <si>
    <t>КРОВОПОКРИВАЧКИ РАДОВИ</t>
  </si>
  <si>
    <t>((9,6x14,48+9,50x12,47+(9,25x10,70)x2+  (9,25x8,95)x2)x0,995)x1,05</t>
  </si>
  <si>
    <t>Наведеном позицијом обухватају се следећи радови:</t>
  </si>
  <si>
    <t>Обрачун по м2 постављене површине.</t>
  </si>
  <si>
    <t>8,56x18,10+5,05x8,76+(9,36x8,77-10,93-5,13)+18,50x3,13+(2,61x1,73)x2+7,98x9,93+2,82x1,94+15,70x1,95+11,55x2,40+ 10,70x2,45+2,25x3,65+2,70x1,90</t>
  </si>
  <si>
    <t>Монтажу  одговарајућих светиљки, комплет са одговарајућим изворима светлости и прибором за постављање.</t>
  </si>
  <si>
    <t>УКУПНО 4</t>
  </si>
  <si>
    <t>5. ИНСТАЛАЦИОНИ ПРИБОР</t>
  </si>
  <si>
    <t>- прекидач обични</t>
  </si>
  <si>
    <t>комада</t>
  </si>
  <si>
    <t>- наизменични  прекидач</t>
  </si>
  <si>
    <t>- унакрсни прекидач</t>
  </si>
  <si>
    <t>- прекидач 20 А</t>
  </si>
  <si>
    <t>- сигнална сијалица арт 0220</t>
  </si>
  <si>
    <t>- разводна кутија арт 2501</t>
  </si>
  <si>
    <t>- разводна кутија арт 2502</t>
  </si>
  <si>
    <t>- разводна кутија арт 2503</t>
  </si>
  <si>
    <t>- разводна кутија арт 2504</t>
  </si>
  <si>
    <t>- разводна кутија арт 2507</t>
  </si>
  <si>
    <t>- носач  арт 45Б61</t>
  </si>
  <si>
    <t>- носач  арт 45Б62</t>
  </si>
  <si>
    <t>- носач  арт 45Б63</t>
  </si>
  <si>
    <t>- носач  арт 45Б64</t>
  </si>
  <si>
    <t>- носач  арт 45Б67</t>
  </si>
  <si>
    <t>- маска  боје  БМЦ метална арт 45П91БМЦ</t>
  </si>
  <si>
    <t>- маска  боје  БМЦ метална арт 45П92БМЦ</t>
  </si>
  <si>
    <t>- маска  боје  БМЦ метална арт 45П93БМЦ</t>
  </si>
  <si>
    <t>- маска  боје  БМЦ метална арт 45П94БМЦ</t>
  </si>
  <si>
    <t>- маска  боје  БМЦ метална арт 45П97БМЦ</t>
  </si>
  <si>
    <t>ТИП "1"</t>
  </si>
  <si>
    <t xml:space="preserve">утичница -  шуко 2 утичница  немацки стандард - 2 ком; утичница амерички стандард 1 ком; утичница са деветопинским конектором РЈ-45 ЦАТ 6+Е - 2 ком. </t>
  </si>
  <si>
    <t>ТИП "2"</t>
  </si>
  <si>
    <t>утичница -  шуко 2 утичница  немацки стандард - 2 ком;  утичница амерички стандард 2 ком;  утичница са деветопинским конектором РЈ-45 ЦАТ 6+Е - 2 ком.</t>
  </si>
  <si>
    <t>Монтажа инсталационе опреме према детаљу из цртежа и предходној спецификацији</t>
  </si>
  <si>
    <t>Испорука и монтажа  инсталационог материјала производње "Металка" Мајур и то:</t>
  </si>
  <si>
    <t xml:space="preserve"> монофазна  шуко утичница </t>
  </si>
  <si>
    <t xml:space="preserve"> монофазна ОГ шуко утичница силуминска ИП-55</t>
  </si>
  <si>
    <t xml:space="preserve"> ОГ монофазна  шуко утичница са заштитним поклопцем, делимично утопљена</t>
  </si>
  <si>
    <t>УКУПНО 5</t>
  </si>
  <si>
    <t>Бушење рупа ради проласка инсталација на зидовима и плафонима до ø 20 цм.</t>
  </si>
  <si>
    <t>DN15 NP6</t>
  </si>
  <si>
    <t>20</t>
  </si>
  <si>
    <t>dinara</t>
  </si>
  <si>
    <t>1</t>
  </si>
  <si>
    <t>2</t>
  </si>
  <si>
    <t>DN 15</t>
  </si>
  <si>
    <t>5</t>
  </si>
  <si>
    <t>7</t>
  </si>
  <si>
    <t xml:space="preserve"> Ø  21.3 x 2.35</t>
  </si>
  <si>
    <t xml:space="preserve"> Ø  26.9 x 2.65</t>
  </si>
  <si>
    <t xml:space="preserve"> Ø  33.7 x 3.25</t>
  </si>
  <si>
    <t xml:space="preserve"> Ø  42.4 x 3.25</t>
  </si>
  <si>
    <t xml:space="preserve"> Ø  48.3 x 3.25</t>
  </si>
  <si>
    <t xml:space="preserve"> Ø  60.3 x 3.65</t>
  </si>
  <si>
    <t xml:space="preserve"> Ø  76.1 x 3.65</t>
  </si>
  <si>
    <t xml:space="preserve"> Ø  88.9 x 4.05</t>
  </si>
  <si>
    <t>paušalno</t>
  </si>
  <si>
    <t>2.10</t>
  </si>
  <si>
    <t xml:space="preserve">Испорука и полагање мултимодног оптичког кабла са 12 влакана HF(halogen free), ојачаног против глодара. </t>
  </si>
  <si>
    <t>-</t>
  </si>
  <si>
    <t>MMFOC/12x50,0/125µм</t>
  </si>
  <si>
    <t>2.11</t>
  </si>
  <si>
    <t xml:space="preserve">Испорука и полагање мултимодног оптичког кабла са 4 влакана HF(halogen free), ојачаног против глодара. </t>
  </si>
  <si>
    <t>MMFOC/4x50,0/125µм</t>
  </si>
  <si>
    <t>2.10 .</t>
  </si>
  <si>
    <t>Мерења параметара линкова за Cat 7</t>
  </si>
  <si>
    <t>Испорука и монтажа кабла  за инсталацију уземљења РЕК ормана и то:</t>
  </si>
  <si>
    <t xml:space="preserve"> - Н2XH 1 x 16 мм2 (од ШИП-а до РЕК ормана)</t>
  </si>
  <si>
    <t>2.13</t>
  </si>
  <si>
    <t>Израда документације: 
пројекат изведеног стања, техничка и сервисна документација, записник о техничком пријему и примопредаји</t>
  </si>
  <si>
    <t>УКУПНО 2 [РСД]</t>
  </si>
  <si>
    <t xml:space="preserve"> ТЕЛЕФОНСКА ИНСТАЛАЦИЈА</t>
  </si>
  <si>
    <t>XVI</t>
  </si>
  <si>
    <t>МАЛОТЕРЕТНИ КУХИЊСКИ ЛИФТ</t>
  </si>
  <si>
    <t>Испорука и монтажа кухињског малотеретног лифта носивости до 100 кг.</t>
  </si>
  <si>
    <t>Обрачун по ком. уграђеног лифта</t>
  </si>
  <si>
    <t>АГ Радови на рекострукцији и опрема кухиње за вртића "БАМБИ" у Крагујевцу</t>
  </si>
  <si>
    <t>I</t>
  </si>
  <si>
    <t>II</t>
  </si>
  <si>
    <t>III</t>
  </si>
  <si>
    <t>IV</t>
  </si>
  <si>
    <t>V</t>
  </si>
  <si>
    <t>VI</t>
  </si>
  <si>
    <t>VII</t>
  </si>
  <si>
    <t>РАДОВИ НА РЕКОСТРУКЦИЈИ ВРТИЋА     подрум,приземље,спрат,поткровље,таван и кров</t>
  </si>
  <si>
    <t xml:space="preserve">                                                        ПРЕДМЕР И ПРЕДРАЧУН </t>
  </si>
  <si>
    <t xml:space="preserve">   ПРЕДШКОЛСКА УСТАНОВА "НАДА НАУМОВИЋ"- ВРТИЋ "БАМБИ" </t>
  </si>
  <si>
    <t>РАДОВИ НА РЕКОСТРУКЦИЈИ вртића, кухиње и управног дела објекта</t>
  </si>
  <si>
    <t xml:space="preserve"> I</t>
  </si>
  <si>
    <t xml:space="preserve">РУШЕЊА И ДЕМОНТАЖЕ </t>
  </si>
  <si>
    <t>Јед.мере</t>
  </si>
  <si>
    <t>Количина</t>
  </si>
  <si>
    <t>Цена</t>
  </si>
  <si>
    <t>Укупно</t>
  </si>
  <si>
    <t>1.</t>
  </si>
  <si>
    <t>Демонтажа и скидање кровног покривача од лима. Демонтажом обухавтити комплетан покривач, слој хидроизолације испод покривача,дрвену конструкцију, слој за пад, као и све опшивке.</t>
  </si>
  <si>
    <t>9,6x14,48+9,50x12,47+(9,25x10,70)x2+  (9,25x8,95)x2+15,70x1,95+11,55x2,40+5,60x2,40+4,30x2,40+13,85x2,50+2,25x3,65+ 2,70x1,90</t>
  </si>
  <si>
    <t>УКУПНО:</t>
  </si>
  <si>
    <t>м2</t>
  </si>
  <si>
    <t>2.</t>
  </si>
  <si>
    <t>Уклањање кровног покривача на равном крову. Демонтажом обухавтити комплетан покривач,заштитни слој од пенетрисаног шљунка слој хидроизолације, слој за пад и хидроизолацију на цем. кошуљици. Након скидања свих слојева до цем. кошуљице или бетона, подлогу добро очистити и припремити за постављање слојева новог равног крова.</t>
  </si>
  <si>
    <t xml:space="preserve">  </t>
  </si>
  <si>
    <t>8,56x18,10+5,05x8,76+(9,36x8,77-10,93-5,13)+18,50x3,13+(2,61x1,73)x2+7,98x9,93+2,82x1,94</t>
  </si>
  <si>
    <t>3.</t>
  </si>
  <si>
    <t>Демонтажа,вађење постојеће спољашње  столарије (прозора) .</t>
  </si>
  <si>
    <t>Претходно извршити обележавања крила прозора и оквира.</t>
  </si>
  <si>
    <t>Затим приступити скидању крила, као и пажљивом вађењу штокова, како се исти не би оштетили.</t>
  </si>
  <si>
    <t>У цену укључена и скела која се користи при демонтажи на висини.</t>
  </si>
  <si>
    <t>Обрачун се врши по комаду-комплет према овом опису.</t>
  </si>
  <si>
    <t>ПОДРУМ</t>
  </si>
  <si>
    <t>дим.238/70</t>
  </si>
  <si>
    <t>ком</t>
  </si>
  <si>
    <t>дим.323/70</t>
  </si>
  <si>
    <t>ПРИЗЕМЉЕ</t>
  </si>
  <si>
    <t>дим.353/78</t>
  </si>
  <si>
    <t>дим.323/78</t>
  </si>
  <si>
    <t>дим.161/78</t>
  </si>
  <si>
    <t>дим.323/158</t>
  </si>
  <si>
    <t>дим.159/135</t>
  </si>
  <si>
    <t>дим.74/74</t>
  </si>
  <si>
    <t>дим.78/139</t>
  </si>
  <si>
    <t>дим.74/173</t>
  </si>
  <si>
    <t>дим.153/173</t>
  </si>
  <si>
    <t>дим.228/173</t>
  </si>
  <si>
    <t>СПРАТ</t>
  </si>
  <si>
    <t>ПОТКРОВЉЕ</t>
  </si>
  <si>
    <t xml:space="preserve"> </t>
  </si>
  <si>
    <t>ТАВАН</t>
  </si>
  <si>
    <t>4.</t>
  </si>
  <si>
    <t>Демонтажа,вађење постојеће спољашње  браварије (врата и фасадних портала).</t>
  </si>
  <si>
    <t>При демонтажи прво скинути крила, а затим приступити пажљивом вађењу штокова, како се исти не би оштетили.</t>
  </si>
  <si>
    <t>дим.598/238</t>
  </si>
  <si>
    <t>дим.888/408</t>
  </si>
  <si>
    <t>дим.888/158</t>
  </si>
  <si>
    <t>дим.238/308</t>
  </si>
  <si>
    <t>дим.178/308</t>
  </si>
  <si>
    <t>дим.153/238</t>
  </si>
  <si>
    <t>дим.153/158</t>
  </si>
  <si>
    <t>дим.238/238</t>
  </si>
  <si>
    <t>дим.633/238</t>
  </si>
  <si>
    <t>дим.1132/238</t>
  </si>
  <si>
    <t>дим.146/238</t>
  </si>
  <si>
    <t>дим.246/238</t>
  </si>
  <si>
    <t>дим.149/269</t>
  </si>
  <si>
    <t>5.</t>
  </si>
  <si>
    <t>Демонтажа, вађење постојеће унутрашње столарије и браварије (врата и преграда).</t>
  </si>
  <si>
    <t>Вађење столарије вршити на следећи начин:</t>
  </si>
  <si>
    <t>Претходно извршити обележавања крила врата и преграда са штоком,  а затим извршити скидање крила врата.</t>
  </si>
  <si>
    <t>Затим приступити вађењу штокова , пажљиво, како се исти не би оштетили.</t>
  </si>
  <si>
    <t>дим.93/203</t>
  </si>
  <si>
    <t>дим.163/203</t>
  </si>
  <si>
    <t>дим.78/203</t>
  </si>
  <si>
    <t>дим.178/290</t>
  </si>
  <si>
    <t>дим. 297/238</t>
  </si>
  <si>
    <t>дим.198/238</t>
  </si>
  <si>
    <t>дим. 238/238</t>
  </si>
  <si>
    <t>дим. 88/238</t>
  </si>
  <si>
    <t>дим. 98/238</t>
  </si>
  <si>
    <t>дим. 93/238</t>
  </si>
  <si>
    <t>дим. 73/238</t>
  </si>
  <si>
    <t>дим. 73/218</t>
  </si>
  <si>
    <t>дим.178/238</t>
  </si>
  <si>
    <t>дим. 78/218</t>
  </si>
  <si>
    <t>дим. 337/238</t>
  </si>
  <si>
    <t>дим. 36/238</t>
  </si>
  <si>
    <t>дим.148/238</t>
  </si>
  <si>
    <t>дим.73/203</t>
  </si>
  <si>
    <t>дим. 93/203</t>
  </si>
  <si>
    <t>дим.153/274</t>
  </si>
  <si>
    <t>дим. 98/264</t>
  </si>
  <si>
    <t>дим. 89/264</t>
  </si>
  <si>
    <t>дим. 93/264</t>
  </si>
  <si>
    <t>дим.136/220</t>
  </si>
  <si>
    <t>дим.110/265</t>
  </si>
  <si>
    <t>дим. 89/203</t>
  </si>
  <si>
    <t>дим. 79/203</t>
  </si>
  <si>
    <t>дим. 89/201</t>
  </si>
  <si>
    <t>дим.135/220</t>
  </si>
  <si>
    <t>дим. 88/201</t>
  </si>
  <si>
    <t>дим. 69/201</t>
  </si>
  <si>
    <t>дим. 88/278</t>
  </si>
  <si>
    <t>6.</t>
  </si>
  <si>
    <t>Демонтажа, вађење постојеће унутрашње столарије  (унутрашњих прозора).</t>
  </si>
  <si>
    <t>Претходно одвојити крила од допрозорника, а затим приступити пажљивом вађењу допрозорника</t>
  </si>
  <si>
    <t>дим.88/48</t>
  </si>
  <si>
    <t>дим.88/103</t>
  </si>
  <si>
    <t>дим.175/135</t>
  </si>
  <si>
    <t>дим.198/78</t>
  </si>
  <si>
    <t>7.</t>
  </si>
  <si>
    <t>Пажљива демонтажа унтрашњих дрвених и металних преграда.</t>
  </si>
  <si>
    <t>Обрачун се врши по м2 демонтиране преграде</t>
  </si>
  <si>
    <t>0,96x2,92</t>
  </si>
  <si>
    <t>(3,30+3,75+4,37+1,01+5,93+3,25+2,37+2,37+2,05+3,65+1,42)x2,4+4,63x2,76</t>
  </si>
  <si>
    <t>4,55x2,4+1,3x2,4</t>
  </si>
  <si>
    <t>8.</t>
  </si>
  <si>
    <t>Демонтажа дрвене зидне ламперије.</t>
  </si>
  <si>
    <t>Пажљиво демонтирати ламперију, сложити,сортирати и предати инвеститору на даљу употребу.</t>
  </si>
  <si>
    <t>Обрачун се врши по м2 демонтиране  ламперије.</t>
  </si>
  <si>
    <t>(1,43+1,89+1,55+0,24+0,43+2,09)x2,40</t>
  </si>
  <si>
    <t>9.</t>
  </si>
  <si>
    <t>Рушење зида од опеке дебљине 25 цм</t>
  </si>
  <si>
    <t>Обрачун се врши по м2 порушеног зида.</t>
  </si>
  <si>
    <t>2,0x2,4</t>
  </si>
  <si>
    <t>10.</t>
  </si>
  <si>
    <t>Рушење зида од опеке дебљине 12 цм</t>
  </si>
  <si>
    <t>2,40x2,92+1,14x2,92+(0,92x2,92-0,97)</t>
  </si>
  <si>
    <t xml:space="preserve">(3,02x3,10-1,95)+(1,75x3,19-1,95)+(0,93+      1,75)x1,60                     </t>
  </si>
  <si>
    <t>11.</t>
  </si>
  <si>
    <t>Рушење зида од опеке дебљине 7 цм.</t>
  </si>
  <si>
    <t>2,38x1,60</t>
  </si>
  <si>
    <t>12.</t>
  </si>
  <si>
    <t>Рушење подне плоче од бетона у подруму (просецање)  ради израде темељне конструкције за лифтовско окно.</t>
  </si>
  <si>
    <t>Обрачун се врши по м2 .</t>
  </si>
  <si>
    <t>1,25x1,43</t>
  </si>
  <si>
    <t>13.</t>
  </si>
  <si>
    <t>Рушење међуспратне конструкције имеђу подрума и приземља (просецање) отвора  ради  стварања услова за формирање лифтовског окна.</t>
  </si>
  <si>
    <t>1,25x1,23</t>
  </si>
  <si>
    <t>14.</t>
  </si>
  <si>
    <t>Рушење међуспратне конструкције дела плоче равног крова у кухињи (просецање) ради  формирања отвора за монтажу вентилатора кухињског аспиратора.</t>
  </si>
  <si>
    <t>КРОВ</t>
  </si>
  <si>
    <t>0,9x0,9</t>
  </si>
  <si>
    <t>15.</t>
  </si>
  <si>
    <t>Рушење подне облоге од ливеног тераца.</t>
  </si>
  <si>
    <t>Обрачун се врши по м2 уклоњене подне облоге.</t>
  </si>
  <si>
    <t>16,06+30,71+25,56+15,28+21,43</t>
  </si>
  <si>
    <t>12,65+1,45+4,5</t>
  </si>
  <si>
    <t>16.</t>
  </si>
  <si>
    <t>Обијање керамичких плочица са подова и зидова мокрих чворова и кухиње и других простора.</t>
  </si>
  <si>
    <t>Скинути све слојеве пода до бетонске конструкције.</t>
  </si>
  <si>
    <t xml:space="preserve">Обрачун по м2 </t>
  </si>
  <si>
    <t>Зидови</t>
  </si>
  <si>
    <t>9,53x1,8</t>
  </si>
  <si>
    <t>Подови</t>
  </si>
  <si>
    <t>(17,66+16,47+16,36+16,44+43,58+7,20+  2,00)x1,6+6,36x2,4+18,52x1,8</t>
  </si>
  <si>
    <t>8,59+7,34+7,28+7,34+10,91+10,79+15,39+96,49+1,90+2,52+9,31+3,49+23,59+12,41</t>
  </si>
  <si>
    <t>16,58x2,76+2,00x0,70</t>
  </si>
  <si>
    <t>4,50+8,14+3,63+8,5</t>
  </si>
  <si>
    <t>14,52x2,76</t>
  </si>
  <si>
    <t>17.</t>
  </si>
  <si>
    <t>Пажљиво уклањање подне облоге од мермерних  плоча са подлогом.</t>
  </si>
  <si>
    <t>Обрачун се врши по м2 демонтиране подне облоге.</t>
  </si>
  <si>
    <t>5,41+32,69+10,33</t>
  </si>
  <si>
    <t>18.</t>
  </si>
  <si>
    <t>133,59+18,48+4,41+43,87+32,67+13,07+ 15,49</t>
  </si>
  <si>
    <t>19.</t>
  </si>
  <si>
    <t>Скидање и уклањање паркета, заједно са лајснама.</t>
  </si>
  <si>
    <t>АУТОМАТСКА ДЕТЕКЦИЈА И ДОЈАВА ПОЖАРА</t>
  </si>
  <si>
    <t>Испорука и монтажа централног уређаја за пожарну сигнализацију, са следећим карактеристикама:</t>
  </si>
  <si>
    <t xml:space="preserve">Микропроцесорска адресабилна централа за сигнализацију пожара, за изградњу интерактивног система за дојаву пожара, са 3 адресабилне петље, са максимално 127 адресабилних интерактивних детектора у свакој петљи и могућношћу проширења до 24 адресабилних петљи. 
</t>
  </si>
  <si>
    <t xml:space="preserve">Централа садржи напојну јединицу са акумулаторским батеријама 2x12V, 24Аh за  резервно напајање система 72 сата у мирном и 30 минута у алармном режиму у случају испада мрежног напајања. </t>
  </si>
  <si>
    <t xml:space="preserve">Централа поседује оперативно управљачку конзолу за руковање системом са LCD  дисплејом 4x40 карактера за испис текста о систему на српском језику са 5 функционалних тастера и 16 LED  диода за приказивање приоритетних стања. </t>
  </si>
  <si>
    <t>Централа има релејни модул са 8 програмабилних излаза за потребе искључења система вентилације, затварања ПП клапни, затварања ПП врата или слично у случају појаве пожара. Централа поседује софтверски пакет који омогућава интеграцију свих техничких система заштите у јединствен  интегрални систем техничке заштите и то систем за сигнализацију провале, систем контроле приступа и систем видео надзора.</t>
  </si>
  <si>
    <t>компл.</t>
  </si>
  <si>
    <t xml:space="preserve"> III</t>
  </si>
  <si>
    <t>ФАСАДЕРСКИ РАДОВИ</t>
  </si>
  <si>
    <t>Набавка материјала и израда нове фасадне облоге на деловима објекта       који су изведени са фасадном опеком.</t>
  </si>
  <si>
    <t>1,22x2,4+(1,75x4,55)x3+(1,95x4,55)x4+  (1,55x3,55)x6+1,05x3,55+(0,55x0,85)x2+  5,00x1,80+(3,25x1,6)x3+7,25x3,20+5,15x 3,20+3,10x0,35+8,95x3,68+4,51x1,95+1,65x1,95+0,30x10,30+2,35x2,40+1,55x2,40+ 9,62x3,06+11,47x3,06+13,24x3,06+1,37x 3,06+0,24x2,40+8,00x0,31x(8,95x1,90)x3+ 7,05x1,90</t>
  </si>
  <si>
    <t>(13,24x2,71)x2+(11,47x2,71)x2</t>
  </si>
  <si>
    <t xml:space="preserve"> IV</t>
  </si>
  <si>
    <t>ИЗОЛАТЕРСКИ РАДОВИ</t>
  </si>
  <si>
    <t xml:space="preserve">Постављање нове  термизолације у подрумском простору на међуспратној конструкцији према приземљу. </t>
  </si>
  <si>
    <t>10,44+30,63+14,77+15,00+29,01+4,52+ 25,56+15,28+21,53</t>
  </si>
  <si>
    <t>3.02</t>
  </si>
  <si>
    <t>Испорука и монтажа кабла  DSL 20x2x0,5 mm поставља се делимично на ПНК регалима делимично у кабловским каналима између ормана ITO до ормана РЕК-1.</t>
  </si>
  <si>
    <t>m</t>
  </si>
  <si>
    <t>3.03</t>
  </si>
  <si>
    <t>Испорука и монтажа кабла  DSL 5x2x0,5 mm поставља се делимично на ПНК регалима делимично у кабловским каналима између ормана ITO до ормана РЕК-2.</t>
  </si>
  <si>
    <t>3.04</t>
  </si>
  <si>
    <t>Демонтажа и поновна монтажа по завршетку радова постојеће телефонске централе у РЕК-2</t>
  </si>
  <si>
    <t>3.05</t>
  </si>
  <si>
    <t>Квалитативни и технички пријем телефонског система</t>
  </si>
  <si>
    <t>УКУПНО 3 [РСД]</t>
  </si>
  <si>
    <t xml:space="preserve"> ТВ ИНСТАЛАЦИЈА</t>
  </si>
  <si>
    <t>Испорука и монтажа лименог разводног ормана ознаке KDS, величине 300x300x150mm за смештај SТВ уређаја и потребне опреме.</t>
  </si>
  <si>
    <t>kom.</t>
  </si>
  <si>
    <t>Испорука и монтажа RTV прикључница , 5-1000MHz  за монтажу у модуларни програм.</t>
  </si>
  <si>
    <t>Испорука и монтажа  коаксиалног кабла типа RG-6-HF, полаже се делимично на носачима каблова у лажним гредама и делимично кроз инсталационе цеви у зиду испод малтера.</t>
  </si>
  <si>
    <t>Испорука и монтажа  коаксиалног кабла типа RG-11-HF, полаже се делимично на носачима каблова у лажним гредама и делимично кроз инсталационе цеви у зиду испод малтера.</t>
  </si>
  <si>
    <t>ø23mm</t>
  </si>
  <si>
    <t>Испорука и монтажа RTV разделника за унутрашњу монтажу са F конекторима, 5-1000 MHz произвођача Televes.</t>
  </si>
  <si>
    <t>1/4, Ref 4530</t>
  </si>
  <si>
    <t>1/8, Ref 4533</t>
  </si>
  <si>
    <t xml:space="preserve">Испорука и полагање празне PVC цеви fi 50 mm  за увод кабла градског KDS..  </t>
  </si>
  <si>
    <t>Ситан инсталациони и монтажни материјал.</t>
  </si>
  <si>
    <t>Завршно испитивање система, пуштање у рад према важећим прописима ,израда пројекта изведеног стања и упуства за употребу.</t>
  </si>
  <si>
    <t>УКУПНО 4 [РСД]</t>
  </si>
  <si>
    <t xml:space="preserve"> ВИДЕО НАДЗОР</t>
  </si>
  <si>
    <t>5.05</t>
  </si>
  <si>
    <t>Испорука и монтажа LCD-TFT колор-монитор 22", номинална резолуција 1.600x1.200,  XVGA и DVI улаз.</t>
  </si>
  <si>
    <t>Испорука и монтажа   кабла  са плаштом од HF материјала кој се полаже делимично у гибљивим инсталационим цевима, делимично на носачима каблова у простору лажних греда.</t>
  </si>
  <si>
    <t>S/FTP 4x2x0.5мм/23AWG Cat. 7 LSHF</t>
  </si>
  <si>
    <t>Испорука и монтажа  HF цев положене у зиду и делимично на одстојним обујмицама у лажној греди</t>
  </si>
  <si>
    <t>16мм</t>
  </si>
  <si>
    <t>23мм</t>
  </si>
  <si>
    <t>Ситан прибор, конектори и монтажни материјал за опрему</t>
  </si>
  <si>
    <t xml:space="preserve">Програмирање рада система сходно захтевима корисника и обука корисника. </t>
  </si>
  <si>
    <t>5.11</t>
  </si>
  <si>
    <t>Завршно испитивање, пуштање у рад и предаја кориснику на употребу.</t>
  </si>
  <si>
    <t>УКУПНО 5 [РСД]</t>
  </si>
  <si>
    <t>ПРОТИВПРОВАЛНИ СИСТЕМ</t>
  </si>
  <si>
    <t>JH(St)H 3x2x0,6мм</t>
  </si>
  <si>
    <t>6,08</t>
  </si>
  <si>
    <t>Испорука и монтажа инсталационих гибљивих HF цев положене у зиду и делимично на одстојним обујмицама у лажној греди</t>
  </si>
  <si>
    <t>16mm</t>
  </si>
  <si>
    <t xml:space="preserve">Програмирање рада централе сходно захтевима корисника,  завршно испитивање, израда пројекта изведеног стања, обука, пуштање у исправан рад и предаја кориснику. </t>
  </si>
  <si>
    <t>Испитивање ел.инсталације у свему према члану 192 и</t>
  </si>
  <si>
    <t>193  Правилника   о  тех.  нормативима   за  ел.</t>
  </si>
  <si>
    <t>инсталације  ниског  напона   са  издавањем  свих</t>
  </si>
  <si>
    <t>атеста,  протокола   мерења  и   израдом  пратеће</t>
  </si>
  <si>
    <t>документације потребне за технички пријем објекта.</t>
  </si>
  <si>
    <t>УКУПНО 6 [РСД]</t>
  </si>
  <si>
    <t>СИСТЕМ ЕВИДЕНЦИЈЕ РАДНОГ ВРЕМЕНА</t>
  </si>
  <si>
    <t>CMY-Y102LS-G2</t>
  </si>
  <si>
    <t>CMY-Y102SS-G2</t>
  </si>
  <si>
    <t>CMY-Y202S-G2</t>
  </si>
  <si>
    <t>CMY-Y100VBK2</t>
  </si>
  <si>
    <t>CMY-Y62-G-E</t>
  </si>
  <si>
    <t>2.6</t>
  </si>
  <si>
    <t>6.35</t>
  </si>
  <si>
    <t>9.52</t>
  </si>
  <si>
    <t>12.7</t>
  </si>
  <si>
    <t>15.88</t>
  </si>
  <si>
    <t>19.05</t>
  </si>
  <si>
    <t>28.58</t>
  </si>
  <si>
    <t>2.7</t>
  </si>
  <si>
    <t>* freon R410A</t>
  </si>
  <si>
    <t>kg</t>
  </si>
  <si>
    <t>2.8</t>
  </si>
  <si>
    <t>2.9</t>
  </si>
  <si>
    <t>- 0,75mm2×2 sirmovani kabl za termostate</t>
  </si>
  <si>
    <t>- 1,5mm2×2 sirmovani kabl za međuvezu</t>
  </si>
  <si>
    <t>2.12</t>
  </si>
  <si>
    <t>L     = 8000 m3/h</t>
  </si>
  <si>
    <t>Hext = 174 Pa</t>
  </si>
  <si>
    <t>N     = 2400 W / 5,5 A</t>
  </si>
  <si>
    <t>3Phase - 400 V, sa kontrolerom RTRD-2</t>
  </si>
  <si>
    <t>n     = 950 o/min</t>
  </si>
  <si>
    <t>Hext = 348 Pa</t>
  </si>
  <si>
    <t>N     = 2673 W / 5,0 A</t>
  </si>
  <si>
    <t>L     = 800 m3/h</t>
  </si>
  <si>
    <t>Hext = 150 Pa</t>
  </si>
  <si>
    <t>N     = 180 W / 0,8 A</t>
  </si>
  <si>
    <t>1Phase - 230 V, 50 Hz, sa reostatom REM</t>
  </si>
  <si>
    <t>n     = 2750 o/min</t>
  </si>
  <si>
    <t>Hekst = 40 Pa</t>
  </si>
  <si>
    <t>N       = 0.03 kW</t>
  </si>
  <si>
    <t>n        = 1700 o/min</t>
  </si>
  <si>
    <t xml:space="preserve"> T2PD 600x300  (PR1)</t>
  </si>
  <si>
    <t xml:space="preserve"> T2PD 400x200  (PR3)</t>
  </si>
  <si>
    <t xml:space="preserve"> T2P 600x250  (UR3)</t>
  </si>
  <si>
    <t>dim. 750 x 750 mm (FZ1)</t>
  </si>
  <si>
    <t>dim. 275 x 275 mm (FZ2)</t>
  </si>
  <si>
    <t>dim. 150 x 150 mm (FZ3)</t>
  </si>
  <si>
    <t>dim. 400 x 100 mm (oznaka PRE)</t>
  </si>
  <si>
    <t>Q = 12 kW</t>
  </si>
  <si>
    <t>L  = 2400 m3/h</t>
  </si>
  <si>
    <t>Q = 13 kW (u režimu vode 70/50C)</t>
  </si>
  <si>
    <t xml:space="preserve">     </t>
  </si>
  <si>
    <t>1.14</t>
  </si>
  <si>
    <t>1.15</t>
  </si>
  <si>
    <t>1.16</t>
  </si>
  <si>
    <t>Hekst = 20 Pa</t>
  </si>
  <si>
    <t>N       = 0.08 kW</t>
  </si>
  <si>
    <t>n        = 2400 o/min</t>
  </si>
  <si>
    <t>Hekst = 100 Pa</t>
  </si>
  <si>
    <t>N       = 0.11 kW</t>
  </si>
  <si>
    <t>n        = 2200 o/min</t>
  </si>
  <si>
    <t>2.2.2</t>
  </si>
  <si>
    <t>Врата се израдјују од челичних кутијастих профила ,по детаљима и упуству пројектанта. Крило врата обложити двострано челичним лимом.</t>
  </si>
  <si>
    <t>Пре бојења метал очистити од корозије, нанети импрегнацију и основну боју, затим предкитовати и брусити. Затим нанети први слој боје за метал, китовати и брусити и завршно обојити други пут.</t>
  </si>
  <si>
    <t>При изради уградити  браву за закључавање са три кључа</t>
  </si>
  <si>
    <t>Обрачун по комаду монтираних врата</t>
  </si>
  <si>
    <t>Надсветло и застакљени фиксни део се застакљују исто као и крило врата.</t>
  </si>
  <si>
    <t>Обрачун по комаду монтираних врата са надсветлом и фиксним делом</t>
  </si>
  <si>
    <t>XIII</t>
  </si>
  <si>
    <t>МОЛЕРСКО-ФАРБАРСКИ РАДОВИ</t>
  </si>
  <si>
    <t>Ово поглавље обухвата испоруку, монтажу и уградњу разводних ормана у објекту. Кућиште  разводног ормана је израђено по СРПС стандардима, од префабрикованих челичних профила и два пута декапираног лима са бравом и универзалним кључем и пластифициран у боји по избору пројектанта ентеријера. Опрема у кућишту и на вратима мора имати натписне плочице, ознаку разводног ормана, систем заштите и назив произвођача. У сваком орману мора постојати једнополна шема припадајућег ормана. Сву командну опрему поставити на вратима ормана. Тачне димензије одредити на лицу места сходно расположивом простору за смештај ормана. У цену израде ормана урачунат је и ситан неспецифичан материјал: бакарне шине, струјне ВС клеме, Пг уводнице, проводници за шемирање, натписне плочице и тд, и резерва у простору од минум 30 %.</t>
  </si>
  <si>
    <t>Напомена:</t>
  </si>
  <si>
    <t xml:space="preserve">Сва специфицирана ел.опрема је производње реномиране фирме                       </t>
  </si>
  <si>
    <t>комплет</t>
  </si>
  <si>
    <t>250/200A</t>
  </si>
  <si>
    <t>160/125A</t>
  </si>
  <si>
    <t>100/80A</t>
  </si>
  <si>
    <t>100/50A</t>
  </si>
  <si>
    <t>100/32A</t>
  </si>
  <si>
    <t>100/25A</t>
  </si>
  <si>
    <t>100/0A</t>
  </si>
  <si>
    <t>Сабирнице, клеме, уводнице, жица за шемирање, натписне плочице и остали неспецифицирани материјал.</t>
  </si>
  <si>
    <t>Све комплет повезано, испитано и пуштено у функцију.</t>
  </si>
  <si>
    <t>Управљачка јединица вентилатора и грејача, монтажа на врата</t>
  </si>
  <si>
    <t>Набавка, испорука и монтажа РО-КУХ/T, који се kojI se израђује од ормана ormana Schneider Electric THALASSA PLM, димензија 847x636x300mm, израђен од полиестера, RAL-7032,  отпорни на механичке ударе IK10, са металном монтажном плочом, који се опрема следћом опремом:</t>
  </si>
  <si>
    <t>(3,80x2,87)x2</t>
  </si>
  <si>
    <t>(1,40+1,80+1,45+17,66+16,47+16,36+16,44+53,77+17,86)x1,60+(6,45+6,72+6,36+ 17,15)x2,40+17,22x3,15+18,47x2,76+(11,02+3,48+3,23)x1,6+7,92x2,20</t>
  </si>
  <si>
    <t>7,64x1,60+16,58x2,76</t>
  </si>
  <si>
    <t>14,52x2,50</t>
  </si>
  <si>
    <t>Сокла се лепи на унапред припремљену подлогу и прати слог плочица на поду.</t>
  </si>
  <si>
    <t>Обрачун се врши по м1 постављене сокле.</t>
  </si>
  <si>
    <t>18,20+9,53+36,72+17,02+18,02+23,62+8,97+20,57+17,09+23,58</t>
  </si>
  <si>
    <t>9,61+20,43+8,19+13,59+15,35+15,91+9,05+11,49+7,60+32,96</t>
  </si>
  <si>
    <t>м'</t>
  </si>
  <si>
    <t>VIII</t>
  </si>
  <si>
    <t>ПОДОПОЛАГАЧКИ РАДОВИ</t>
  </si>
  <si>
    <t>Обрачун по м2 уграђеног пода.</t>
  </si>
  <si>
    <t>9,16+22,44+125,98+18,48+4,41+4,06+43,87+30,57+12,78+4,05+8,15+7,11+61,09+61,96+76,83+76,83+92,56+91,71+29,15</t>
  </si>
  <si>
    <t>8,58+21,38+4,96+13,98+22,28+10,98</t>
  </si>
  <si>
    <t>10,20+11,13+16,68+19,70+13,02+13,43+ 12,40</t>
  </si>
  <si>
    <t>IX</t>
  </si>
  <si>
    <t>ГИПСАРСКИ РАДОВИ</t>
  </si>
  <si>
    <t xml:space="preserve">Спуштени плафон се спушта у свему како је то пројектом предвиђено. Скокове у нивоу висина урадити затварачима од гипсаних плоча. </t>
  </si>
  <si>
    <t>По постављању гипскартонских плоча све спојеве бандажирати бандаж  тракама и нанети испуну како би површина била спремна за глетовање и бојење.</t>
  </si>
  <si>
    <t>Обрачн по м2 уграђеног сп. плафона.</t>
  </si>
  <si>
    <t>61,09/0,9848+61,96/09848+76,83/0,9848+ 76,83/0,9848+92,56/0,9848+91,71/0,9848+ 29,15/0,9848</t>
  </si>
  <si>
    <t>9,57+12,06+6,17+10,20+11,13+16,68+19,70+13,02+13,43+12,40</t>
  </si>
  <si>
    <t>Израда монилитног спуштеног плафона од ватроотпорних гипскартонских плоча (2x 2,0 см типа ридурит или сл.) на металној потконструкцији у таванским просторијама, односно простору архива и приступном степенишном простору.</t>
  </si>
  <si>
    <t>6,2x4,15</t>
  </si>
  <si>
    <t>Израда облоге  зидова од ватроотпорних гипскартонских плоча (2x 2,0 см типа ридурит или сл.) на металној потконструкцији у таванским просторијама, односно простору архива и приступном степенишном простору.</t>
  </si>
  <si>
    <t>Набавка и испорука апарата за почетно гашење пожара сувим прахом, тип S9</t>
  </si>
  <si>
    <t>Б</t>
  </si>
  <si>
    <t>АРМАТУРА</t>
  </si>
  <si>
    <t>Испорука и монтажа вентила сигурности са опругом који се монтирају на следећим местима:</t>
  </si>
  <si>
    <t>- на потисној грани после измењивача топлоте DN40 NP6, баждарен на притисак отварања p=4.8 bar</t>
  </si>
  <si>
    <t>- на сигурносном воду код затвореног експанзионог суда (водена страна) DN32 NP6, баждарен на притисак отварања p=4.6 bar</t>
  </si>
  <si>
    <t>DN 25 са унутрашњим навојем</t>
  </si>
  <si>
    <t>DN 32 са унутрашњим навојем</t>
  </si>
  <si>
    <t>DN 65 са прирубницама</t>
  </si>
  <si>
    <t>DN 80 са прирубницама</t>
  </si>
  <si>
    <t>Напомена: Уградња је обавеза "Енергетика" д.о.о.</t>
  </si>
  <si>
    <t>DN 40 са унутрашњим навојем</t>
  </si>
  <si>
    <t>Испорука и монатажа косих одвајача нечистоће у комплету са контраприрубницама, заптивачима и вијцима (фитинг) за називни притисак 6 бара, следећих димензија:</t>
  </si>
  <si>
    <t>Испорука и монтажа гумених амортизера који се постављају на крајеве сваке пумпе за називни притисак од 6 бара, следећих димензија:</t>
  </si>
  <si>
    <t xml:space="preserve">Испорука и монтажа манометара класе 2,5 пречника скале од 160 мм са прикључком од 1/2" и трокраком манометарском славином за притисак од 6 бара. </t>
  </si>
  <si>
    <t>Испорука и монтажа судова за сакупљање ваздуха са лоптастом славином за испуштање ваздуха запремине 10 литара</t>
  </si>
  <si>
    <t>Ц</t>
  </si>
  <si>
    <t>АУТОМАТИКА</t>
  </si>
  <si>
    <t xml:space="preserve">НАПОМЕНА: Калориметар за цео објекат се монтиран на примарном делу подстанице, док се калориметри за различите кориснике монтирају на гранама за појединачне кориснике из главног разделника и сабирника. </t>
  </si>
  <si>
    <t xml:space="preserve"> Номинални пречник:  DN 20</t>
  </si>
  <si>
    <t xml:space="preserve">НАПОМЕНА: У цену је укључено прво баждарење које изводи ауторизована лабораторија "Енергетика д.о.о.". </t>
  </si>
  <si>
    <t>М-бус модул за монтажу на ултразвучни калориметар, за даљинско очитавање утрошене топлоте.</t>
  </si>
  <si>
    <t>Адаптер за монтажу сензора.</t>
  </si>
  <si>
    <t>Сет холендерских наставака са спољним навојем R 1/2"</t>
  </si>
  <si>
    <t>динара</t>
  </si>
  <si>
    <t>РАДИЈАТОРСКО ГРЕЈАЊЕ</t>
  </si>
  <si>
    <t>реб.</t>
  </si>
  <si>
    <t>Испорука и монтажа радијаторских редуцира за монтажу радијаторских вентила, одржачних славина и славина за испуштање воде из радијатора:</t>
  </si>
  <si>
    <t>Испорука и монтажа радијаторских конзола, држача и одстојника у комплету, као и  комплет ослањање на ногице уколико вешање радијатора на зид није могуће</t>
  </si>
  <si>
    <t>Испорука и монтажа лоптастих славина за пуњење и испуштање воде из радијатора са ланчићем и поклопцем за затварање, димензија DN15</t>
  </si>
  <si>
    <t>Испорука и монтажа вентила за оџрачивање за монтажу на радијаторски чеп димензија DN10 ili DN15.</t>
  </si>
  <si>
    <t>ЦЕВНА МРЕЖА И ПРИПАДАЈУЋА АРМАТУРА</t>
  </si>
  <si>
    <t>Испорука и израда  мреже за РАЗВОД ТОПЛЕ ВОДЕ  по објекту и топлотној подстаници, израђене  од бешавних или шавних челичних цеви по JUS C.B5.221 ili DIN-u 2440, следећих димензија:</t>
  </si>
  <si>
    <t xml:space="preserve">Испорука и монтажа спојног и заптивног материјала,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 </t>
  </si>
  <si>
    <t xml:space="preserve">Чишћење челичних цеви од рђе и малтера, минизирање два пута цеви, држача, арматуре бојом постојаном на радној температури: </t>
  </si>
  <si>
    <t>За све зидарске радове непосредно везане за монтажу цевне мреже у објекту и ван, предвиђа се паушални износ:</t>
  </si>
  <si>
    <t>Пробијање отвора за цеви разних пречника</t>
  </si>
  <si>
    <t>(пречници од 200 до 800)</t>
  </si>
  <si>
    <t>Д</t>
  </si>
  <si>
    <t xml:space="preserve">ВРФ СИСТЕМИ </t>
  </si>
  <si>
    <t xml:space="preserve">Спољне јединице </t>
  </si>
  <si>
    <t>Спољашња компресорска јединица ваздушно хлађена са инвертерским компресором  , Уређај је компактне изведбе са свим унутрашњим цевним прикључцима за медијум и електричним ожичењем безбедносном и функцијском микропроцесорском аутоматиком, укључено са инструментима за наџор и контролу деловања.
Аутоматска регулација је микропроцесорска, програмска, са регулацијом сваке унутрашње јединице и посебним режимом рада.</t>
  </si>
  <si>
    <t xml:space="preserve"> Јединица је састављена од следећих модула:</t>
  </si>
  <si>
    <t>Компресорска јединица компактне изведбе са инвертерским компресорским испаривачем са водом хлађеним компресором, Уређај је компактне изведбе са свим унутрашњим цевним прикључцима за медијум и електричним ожичењем безбедносном и функцијском микропроцесорском аутоматиком, укључено са инструментима за наџор и контролу деловања. 
Аутоматска регулација је микропроцесорска, програмска, са регулацијом сваке унутрашње јединице и посебним режимом рада.</t>
  </si>
  <si>
    <t xml:space="preserve">Технички подаци </t>
  </si>
  <si>
    <t xml:space="preserve"> капацитет:  хлађење 28 kW, грејање 31.5 kW </t>
  </si>
  <si>
    <t>Прикључна електрична снага:                                         хлађење 6.89kW,                                                       грејање 6.33 kW</t>
  </si>
  <si>
    <t xml:space="preserve"> Електрични подаци:3F / 380~415V / 50Hz</t>
  </si>
  <si>
    <t xml:space="preserve"> Бука:  58 dB(A)</t>
  </si>
  <si>
    <t xml:space="preserve"> Димензије: 1650x920x740 mm</t>
  </si>
  <si>
    <t>Температурни опсег:                                                            хлађење од -5° до 52°C,                                                грејање од -20° до 15,5°C</t>
  </si>
  <si>
    <t>Расхладни флуид: R410A</t>
  </si>
  <si>
    <t>Јединица је састављена од следећих модула:</t>
  </si>
  <si>
    <t xml:space="preserve">Компресорска јединица компактне изведбе са инвертерским компресорским испаривачем са водом хлађеним компресором, Уређај је компактне изведбе са свим унутрашњим цевним прикључцима за медијум и електричним ожичењем безбедносном и функцијском микропроцесорском аутоматиком, укључено са инструментима за наџор и контролу деловања. Аутоматска регулација је микропроцесорска, програмска, са регулацијом сваке унутрашње јединице и посебним режимом рада.
</t>
  </si>
  <si>
    <t xml:space="preserve"> Технички подаци</t>
  </si>
  <si>
    <t xml:space="preserve"> капацитет:  хлађење 45.0 kW , грејање 45.0 kW </t>
  </si>
  <si>
    <t>Прикључна електрична снага:                                       хлађење  13.55kW,                                                       грејање 10.92 kW</t>
  </si>
  <si>
    <t>Електрични подаци: 3F / 380~415V / 50Hz</t>
  </si>
  <si>
    <t>Бука: 58 dB(A)</t>
  </si>
  <si>
    <t>Димензије: 1650x1220x740 mm</t>
  </si>
  <si>
    <t>Температурни опсег:                                                           хлађење од -5°до 52°C,                                                грејање од -20° до 15,5°C</t>
  </si>
  <si>
    <t xml:space="preserve">капацитет:  хлађење 28 kW, грејање 31.5 kW </t>
  </si>
  <si>
    <t>Прикључна електрична снага:                                          хлађење 6.89kW,                                                       грејање 6.33 kW</t>
  </si>
  <si>
    <t>Димензије: 1650x920x740 mm</t>
  </si>
  <si>
    <t>Температурни опсег:                                                          хлађење од -5°до 52°C,                                                грејање од -20° до 15,5°C</t>
  </si>
  <si>
    <t xml:space="preserve">Јединица је састављена од следећих модула: </t>
  </si>
  <si>
    <t>Спољашња компресорска јединица компактне изведбе са инвертерским компресором, ваздушно хлађена. Уређај је компактне изведбе са свим унутрашњим цевним прикључцима за медијум и електричним ожичењем безбедносном и функцијском микропроцесорском аутоматиком, укључено са инструментима за наџор и контролу деловања. Аутоматска регулација је микропроцесорска, програмска, са регулацијом сваке унутрашње јединице и посебним режимом рада.</t>
  </si>
  <si>
    <t xml:space="preserve">капацитет:  хлађење 22.4 kW, грејање 25.0 kW </t>
  </si>
  <si>
    <t xml:space="preserve">Прикључна електрична снага:                                          хлађење 6.91kW,                                                       грејање 6.56 kW </t>
  </si>
  <si>
    <t>Бука: 56/61 dB(A)</t>
  </si>
  <si>
    <t>Димензије: 1338x1050x330 (+25) mm</t>
  </si>
  <si>
    <t>Температурни опсег:                                                             хлађење од -5° до 46°C,                                                грејање од -20° до 15°C</t>
  </si>
  <si>
    <t>капацитет:  хлађење 14.0 kW, грејање 16.0 kW</t>
  </si>
  <si>
    <t>Прикључна електрична снага:                                    хлађење 3.46kW,                                                       грејање 3.74 kW</t>
  </si>
  <si>
    <t>Бука: 51 dB(A)</t>
  </si>
  <si>
    <t>Температурни опсег:                                                            хлађење од -5°до 46°C,                                                грејање од -20° до 15.5°C</t>
  </si>
  <si>
    <t>Унутрашње јединице</t>
  </si>
  <si>
    <t>Унутрашња зидна јединица</t>
  </si>
  <si>
    <t>комплетна електронска регулација помоћу даљинског управљача</t>
  </si>
  <si>
    <t>четворостепени вентилатор</t>
  </si>
  <si>
    <t>моторизоване ламеле за управљање ваздухом</t>
  </si>
  <si>
    <t xml:space="preserve">ваздушни филтер </t>
  </si>
  <si>
    <t>Термостат за очитавање температуре у простору</t>
  </si>
  <si>
    <t>Електронски контролисан електромагнетни вентил</t>
  </si>
  <si>
    <t>ТЕХНИЧКИ ПОДАЦИ:</t>
  </si>
  <si>
    <t>Капацитет: хлађење 1,7 kW, грејање 1,9 kW</t>
  </si>
  <si>
    <t>Електрично напајање:1F / 230  V / 50 Hz</t>
  </si>
  <si>
    <t>Потрошња ел.енергије:                                             хлађење 0.04 kW,                                                        грејање 0.04 kW</t>
  </si>
  <si>
    <t>Преток ваздуха: 4.9 / 5.0 / 5.2 / 5.3 m3/min</t>
  </si>
  <si>
    <t>Бука: 29 / 31 / 32 / 33 dB(A)</t>
  </si>
  <si>
    <t>Обрачун по комаду уграђених и финално обрађених врата</t>
  </si>
  <si>
    <t>Надсветло застаклити једноструким, провидним стаклом дебљине 4мм</t>
  </si>
  <si>
    <t>ком.</t>
  </si>
  <si>
    <t>Светиљка означена као ТИП-7</t>
  </si>
  <si>
    <t>компл</t>
  </si>
  <si>
    <t>Светиљка означена као ТИП-8</t>
  </si>
  <si>
    <t>Надградна светиљка изнад помоћног улаза израђена од ливеног алуминијума или силумина за спољну монтажу ИП66 са опал стаклом, мрежицом и лед сијалицом 15 ВА, предспојним уређајем.</t>
  </si>
  <si>
    <t>Противпаник светиљка са локалном аку батеријом за аутономни рад 3х са једном цеви 8W,  претварачем и НиЦд батеријом. Кућиште светиљке је од од пластике а дифузор од транспарентног самогасивог поликарбоната. На површини светиљке поставити пиктограме са симболима који означавају правац кретања према излазима у случају опасносту или текст излаз. ГАРАНЦИЈА НА СВЕТИЉКУ ЈЕ 5 ГОДИНА.</t>
  </si>
  <si>
    <t>A</t>
  </si>
  <si>
    <t>V = 500 lit</t>
  </si>
  <si>
    <t>14</t>
  </si>
  <si>
    <t>15</t>
  </si>
  <si>
    <t>DN 25</t>
  </si>
  <si>
    <t>DN 32</t>
  </si>
  <si>
    <t>DN 65</t>
  </si>
  <si>
    <t>16</t>
  </si>
  <si>
    <t>DN80</t>
  </si>
  <si>
    <t>17</t>
  </si>
  <si>
    <t>18</t>
  </si>
  <si>
    <t>19</t>
  </si>
  <si>
    <t>Испорука и монтажа алармне електронске вишетонске сирене за монтажу на зид минималне јачине 100 dB, радног напона: 9 до 28 VDC, радне струје: 35 mА, радне температуре: -25 до +70C, степен заштите:  IP 43,  димензије Ø (са подножјем): 95x45 mm.</t>
  </si>
  <si>
    <t>1.08</t>
  </si>
  <si>
    <t>Испорука и монтажа  ормана инсталације детекције и дојаве пожара ППЦ за монтажу на зид са уграђеним: телефонске ранжирне реглете 2x(10 x2) и 10 редних стезаљки 2,5 mm2са извршеним свим потребним прикључењима и извршеним уземљењем каблом NH2H -Y 1x16 мм2</t>
  </si>
  <si>
    <t>1.09</t>
  </si>
  <si>
    <t xml:space="preserve">Испорука и монтажа  инсталационог кабла JH(St)H 2x2x0,8mm. </t>
  </si>
  <si>
    <t>м</t>
  </si>
  <si>
    <t>1.10</t>
  </si>
  <si>
    <t xml:space="preserve">Испорука и монтажа инсталационог кабла JE-H(St)H FЕ180/Е30  2x2x0,8 mm2 за активирање звучног сигнала аларма са ПП централе. </t>
  </si>
  <si>
    <t>1.11</t>
  </si>
  <si>
    <t xml:space="preserve">Испорука и монтажа инсталационог кабла JE-H(St)H FЕ180/Е90  2x2x0,8 mm2 за активирање система са ПП централе. </t>
  </si>
  <si>
    <t>1.12</t>
  </si>
  <si>
    <t>Испорука и монтажа инсталационе цеви HF положена у зиду и у лажној греди на  HF обујмицама и то:</t>
  </si>
  <si>
    <t>ø16mm</t>
  </si>
  <si>
    <t>ø29mm</t>
  </si>
  <si>
    <t>Ситан прибор, инсталационе кутије и монтажни материјал</t>
  </si>
  <si>
    <t>Програмирање и функционална проба централног уређаја, детектора и паралелне конзоле</t>
  </si>
  <si>
    <t>Израда документације: 
пројекат изведеног стања, алармни план, алармно упутство, техничка и сервисна документација, записник о техничком пријему и примопредаји</t>
  </si>
  <si>
    <t>Корисничка обука</t>
  </si>
  <si>
    <t>УКУПНО 1 [РСД]</t>
  </si>
  <si>
    <t xml:space="preserve">СТРУКТУРНА КАБЛОВСКА МРЕЖА </t>
  </si>
  <si>
    <t>Испорука и монтажа  једноструке   телекомуникационе утичнице RJ45 Cat 7 .</t>
  </si>
  <si>
    <t>Испорука и монтажа инсталационог кабла S/FTP 4x2x0.5mm/22AWG Cat. 7 LSHF,  полаже се  по NH носачима каблова и кроз инсталационе цеви у зидовима.</t>
  </si>
  <si>
    <t>Испорука и монтажа преспојног кабла RJ45, S/FTP 4x2x0.5mm/22AWG Cat. 7 LSHF, дужине 3м за спајање телефона и рачунара на прикључницу.</t>
  </si>
  <si>
    <t>fi 16 mm</t>
  </si>
  <si>
    <t>fi 26 mm</t>
  </si>
  <si>
    <t>Испорука и монтажа орман главне концентрације  ознаке РЕК-1ширине 19",42У модуларни слободностојећи орман, ширина 800мм, дубина 1000м., номинална висина 2100мм, обе бочне стране и задња страна лако демонтажна, предња страна са стакленим вратима, бравицама и комплетом кључева, са следећим компонентама:</t>
  </si>
  <si>
    <t xml:space="preserve"> - преспојни панел са 24x конектора RJ45 Cat7, </t>
  </si>
  <si>
    <t xml:space="preserve"> - преспојни кабл RJ45 Cat.7, дужина 1м</t>
  </si>
  <si>
    <t xml:space="preserve"> - IDC панел са 25 комада RJ45 </t>
  </si>
  <si>
    <t xml:space="preserve"> - панел са кабловским вођицама, 1ХЕ</t>
  </si>
  <si>
    <t xml:space="preserve"> - вентилациона јединица са термостатом</t>
  </si>
  <si>
    <t xml:space="preserve"> - неонска светиљка 230В</t>
  </si>
  <si>
    <t xml:space="preserve"> - полице за смештај опреме</t>
  </si>
  <si>
    <t xml:space="preserve"> - панел са 7 "шуко" утичница и прекидачем</t>
  </si>
  <si>
    <t>Оптичка кутија за највише 12 двојних спојева</t>
  </si>
  <si>
    <t>Оптичко спојеви СЦ двојни у пластичном кућишту,</t>
  </si>
  <si>
    <t>Комплет са повезивањем на изведену инсталацију</t>
  </si>
  <si>
    <t>2.06</t>
  </si>
  <si>
    <t>Испорука и монтажа  РЕК-2 ормана за смештај активне опреме ширине 19",27У модуларни слободностојећи орман, ширина 600мм, дубина 800м., номинална висина 1405мм, обе бочне стране и задња страна лако демонтажна, предња страна са стакленим вратима, бравицама и комплетом кључева, са следећим компонентама:</t>
  </si>
  <si>
    <t xml:space="preserve"> - неонска светиљка 230V</t>
  </si>
  <si>
    <t>2.07</t>
  </si>
  <si>
    <t>2.09</t>
  </si>
  <si>
    <t>Обрачун се врши по м2 скинуте облоге од паркета.</t>
  </si>
  <si>
    <t>61,09+61,96+76,83+76,83+92,56+123,85</t>
  </si>
  <si>
    <t>20.</t>
  </si>
  <si>
    <t>Скидање и уклањање ламината, заједно са лајснама и подкострукцијом.</t>
  </si>
  <si>
    <t>4,21+3,42+8,15+15,16+8,58+21,38+4,96+ 13,98+22,28+10,98</t>
  </si>
  <si>
    <t>3,6+8,0+18,43+7,82+13,58+15,73+15,24+  10,72</t>
  </si>
  <si>
    <t>21.</t>
  </si>
  <si>
    <t>Скидање и уклањање подне облоге од итисона, таписона, и гуме са газишта степеница.</t>
  </si>
  <si>
    <t>Обрачун се врши по м2 скинуте облоге.</t>
  </si>
  <si>
    <t>14,85+12,06+10,20+11,13+16,68+19,70+ 13,02+ 13,43+12,40</t>
  </si>
  <si>
    <t>22.</t>
  </si>
  <si>
    <t>Обрачун се врши по м2 демонтираног пода.</t>
  </si>
  <si>
    <t>23.</t>
  </si>
  <si>
    <t>Демонтажа санитарија и кухињских елемената повезаних на инсталације водовода и канализације, са свим пратећим деловима.</t>
  </si>
  <si>
    <t xml:space="preserve"> Након демонтаже опрему изнети из објекта и предати кориснику објекта.</t>
  </si>
  <si>
    <t>туш каде</t>
  </si>
  <si>
    <t>ПРИЗЕМЉЕ                           ком. 1</t>
  </si>
  <si>
    <t>Умиваоници</t>
  </si>
  <si>
    <t>ПОДРУМ                                ком.   1</t>
  </si>
  <si>
    <t>ПРИЗЕМЉЕ                          ком. 24</t>
  </si>
  <si>
    <t>СПРАТ                                   ком.   1</t>
  </si>
  <si>
    <t>ПОТКРОВЉЕ                        ком.   2</t>
  </si>
  <si>
    <t>wц шоље - моно блок</t>
  </si>
  <si>
    <t>ПРИЗЕМЉЕ                          ком. 13</t>
  </si>
  <si>
    <t>СПРАТ                                   ком.   2</t>
  </si>
  <si>
    <t>ПОТКРОВЉЕ                        ком.   1</t>
  </si>
  <si>
    <t>судопере</t>
  </si>
  <si>
    <t>ПРИЗЕМЉЕ                         ком.   6</t>
  </si>
  <si>
    <t>СПРАТ                                  ком.   1</t>
  </si>
  <si>
    <t xml:space="preserve">Обрачун се врши паушално </t>
  </si>
  <si>
    <t xml:space="preserve">Укупно                              паушално                               </t>
  </si>
  <si>
    <t>паушално</t>
  </si>
  <si>
    <t>24.</t>
  </si>
  <si>
    <t>Обијање оштећеног  малтера са зидова и плафона и поновно малтерисање.</t>
  </si>
  <si>
    <t>Малтер обити до конструкције, очистити спојнице и припремити зид за поновно малтерисање.</t>
  </si>
  <si>
    <t>Малтериасње радити  продуженим малтером размере 1:3:9</t>
  </si>
  <si>
    <t>((18,2+9,53+37,7+17,02+17,4+23,62+8,97+ 20,57+17,09+23,6)x2,92)x0,6</t>
  </si>
  <si>
    <t>Плафони</t>
  </si>
  <si>
    <t>177,10x0,4</t>
  </si>
  <si>
    <t>((10,33+8,42+77,34+13,59+15,35+15,91+  17,22+5,72+3,92)x2,4)x0,3+((12,68+18,52+ 9,40+15,22+18,93+13,78)x2,76)x0,15</t>
  </si>
  <si>
    <t>1165,68x0,08</t>
  </si>
  <si>
    <t xml:space="preserve">СПРАТ </t>
  </si>
  <si>
    <t>((17,16+16,59+13,28+13,72+17,63+18,13+ 14,94+15,12+14,50))x2,76)x0,2</t>
  </si>
  <si>
    <t>129,64x0,08</t>
  </si>
  <si>
    <t>25.</t>
  </si>
  <si>
    <t xml:space="preserve">Након проласка инсталација рупе се затварају и обрађују у материјалу који је погодан за завршну обраду.  </t>
  </si>
  <si>
    <t>26.</t>
  </si>
  <si>
    <t>Испорука материјала и израда инсталације одводног вода</t>
  </si>
  <si>
    <t>поцинкованом траком Фе/Зн 20 x 3 мм положена делимично по</t>
  </si>
  <si>
    <t>одговарајућим носачима траке постављеним по крову и делимично у</t>
  </si>
  <si>
    <t>зиду испод облоге  фасаде или видно на одговарајућин носачима</t>
  </si>
  <si>
    <t>траке, комплет</t>
  </si>
  <si>
    <t xml:space="preserve"> Просечна дужина 14 м.</t>
  </si>
  <si>
    <t>Испорука материјала и израда споја делова лименог крова са Фе/Зн</t>
  </si>
  <si>
    <t>траком помоћу одговарајућих подметача-лемљењем.</t>
  </si>
  <si>
    <t>11</t>
  </si>
  <si>
    <t>Испорука материјала и израда премошћења металних маса на крову</t>
  </si>
  <si>
    <t>објекта помоћу одговарајућих подметача-лемљењем.</t>
  </si>
  <si>
    <t>12</t>
  </si>
  <si>
    <t>Испорука матераијала и постављање разводног ормана са</t>
  </si>
  <si>
    <t>уграђеном бакарном шином за изједначавање потенцијала. Орман</t>
  </si>
  <si>
    <t xml:space="preserve">се монтира у приземљу објекта уз ГРО. </t>
  </si>
  <si>
    <t>13</t>
  </si>
  <si>
    <t>Испорука материјала и полагање каблова  за</t>
  </si>
  <si>
    <t>инсталацију изједначавања потенцијала и то:</t>
  </si>
  <si>
    <t xml:space="preserve"> - N2HX-  - Y 1 x 25 мм2 (од ШИП-а до ГРО)</t>
  </si>
  <si>
    <t xml:space="preserve"> - N2HX- х 6мм2 - Y 1 x 16 мм2 (од шИП-а до ТТ орман; водовода,</t>
  </si>
  <si>
    <t>канализације, термотехничких инстала.)</t>
  </si>
  <si>
    <t>Испитивање и верификација громобранске инсталације .</t>
  </si>
  <si>
    <t>УКУПНО 7</t>
  </si>
  <si>
    <t>8. ИСПИТИВАЊЕ</t>
  </si>
  <si>
    <t>Испитивање громобранске инсталације у свему према члану</t>
  </si>
  <si>
    <t>192 и 193  Правилника   о  тех.  нормативима   за</t>
  </si>
  <si>
    <t xml:space="preserve">громобрнаске инсталације  са  верификацијом  и  издавањем </t>
  </si>
  <si>
    <t>свих атеста, протокола   мерења  и   израдом  пратеће</t>
  </si>
  <si>
    <t>Израда пројекта за извођење радова на  изради електроенергетских</t>
  </si>
  <si>
    <t>и телекомуникациони и сигналних инсталација, усклађен са</t>
  </si>
  <si>
    <t>технологијом извођења усвојене  опреме, и прибављање</t>
  </si>
  <si>
    <t>сагласности на исти од стране Надзорног органа и Пројектанта и</t>
  </si>
  <si>
    <t>предаја у три примерка инвеститору (један за извођача, један за</t>
  </si>
  <si>
    <t>надзорног органа и један за Инвеститора).</t>
  </si>
  <si>
    <t>Комплет.</t>
  </si>
  <si>
    <t>Израда пројекта изведеног стања електроенергетских и</t>
  </si>
  <si>
    <t>телекомуникационих и сигналних  инсталација у три примерка и</t>
  </si>
  <si>
    <t>предаја Инвеститору.</t>
  </si>
  <si>
    <t>УКУПНО 8</t>
  </si>
  <si>
    <t>9. ДЕМОНТАЖНИ   И ЗАВРШНИ РАДОВИ</t>
  </si>
  <si>
    <t>УКУПНО 9</t>
  </si>
  <si>
    <t>ЗБИРНА РЕКАПИТУЛАЦИЈА ЕЛ.ЕНЕРГЕТСКИХ ИНСТАЛАЦИЈА</t>
  </si>
  <si>
    <t>6. ИНСТАЛАЦИЈА УЗЕМЉЕЊА</t>
  </si>
  <si>
    <t>7. ИНСТАЛАЦИЈА ЗАШТИТЕ ОД АТМОСФЕРСКОГ ПРАЖЊЕЊА</t>
  </si>
  <si>
    <t>8.  ИСПИТИВАЊЕ И ИЗДАВАЊЕ АТЕСТА</t>
  </si>
  <si>
    <t>9.  ДЕМОНТАЖНИ   И ЗАВРШНИ РАДОВИ</t>
  </si>
  <si>
    <t>УКУПНО  ЕЛ.ЕНЕРГЕТСКЕ ИНСТАЛАЦИЈЕ</t>
  </si>
  <si>
    <t>Једнокрилна алуминијумска  врата са надсветлом.</t>
  </si>
  <si>
    <t>Врата се израђују од алуминијумских кутијастих профила обложених алуминијумским лимом дебљине 1мм.</t>
  </si>
  <si>
    <t>Једнокрилна алуминијумска  врата.</t>
  </si>
  <si>
    <t xml:space="preserve">Прозоре дихтовати трајно еластичном ЕПДМ гумом,вулканизованом на угловима. Прозори  су застакљени  термозолационим Флот стаклом  д= 4+16+4 мм дебљине. </t>
  </si>
  <si>
    <t>Обрачун се врши по комаду комплетно уграђеног застакљеног портала.</t>
  </si>
  <si>
    <t xml:space="preserve">Прозоре дихтовати трајно еластичном ЕПДМ гумом,вулканизованом на угловима. Прозори  су застакљени сигурносним провидним Флот стаклом  д= 6 мм дебљине. </t>
  </si>
  <si>
    <t>Завршна обрада портала је пластификација у тону по избору наручиоца.</t>
  </si>
  <si>
    <t>Обрачун се врши по комаду уграђеног портала.</t>
  </si>
  <si>
    <t>XII</t>
  </si>
  <si>
    <t>БРАВАРИЈА</t>
  </si>
  <si>
    <t xml:space="preserve">Израђују се од челичних кутијастих профила и челичног лима 1мм дебљине. Крило врата је обострано обложено челичним лимом д=1мм са тракама за дихтовање по ободу довратника. </t>
  </si>
  <si>
    <t>Врста радова</t>
  </si>
  <si>
    <t>Износ</t>
  </si>
  <si>
    <t>РАДОВИ НА РЕКОСТРУКЦИЈИ ВРТИЋА</t>
  </si>
  <si>
    <t xml:space="preserve">ХИДРОТЕХНИЧКЕ ИНСТАЛАЦИЈЕ   </t>
  </si>
  <si>
    <t>ЕЛ.ЕНЕРГЕТСКЕ ИНСТАЛАЦИЈЕ</t>
  </si>
  <si>
    <t>ТЕЛЕКОМУНИКАЦИОНЕ ИНСТАЛАЦИЈЕ И СИГНАЛНЕ ИНСТАЛАЦИЈЕ</t>
  </si>
  <si>
    <t>МАШИНСКЕ ИНСТАЛАЦИЈЕ</t>
  </si>
  <si>
    <t>Димензије: 295 x 815 x 225 mm</t>
  </si>
  <si>
    <t>Маса: 10 kg</t>
  </si>
  <si>
    <t>ваздушни филтер</t>
  </si>
  <si>
    <t>Капацитет: хлађење 2,2 kW, грејање 2,5 kW</t>
  </si>
  <si>
    <t>Електрично напајање: 1F / 230  V / 50 Hz</t>
  </si>
  <si>
    <t>Потрошња ел.енергије:                                                хлађење 0.04 kW,                                                        грејање 0.04 kW</t>
  </si>
  <si>
    <t>Преток ваздуха: 4.9 / 5.2 / 5.6 / 5.9 m3/min</t>
  </si>
  <si>
    <t>Бука: 29 / 31 / 34 / 36 dB(A)</t>
  </si>
  <si>
    <t xml:space="preserve">Термостат за очитавање температуре у простору </t>
  </si>
  <si>
    <t>Капацитет: хлађење 2,8 kW, грејање 3,2 kW</t>
  </si>
  <si>
    <t>Потрошња ел.енергије:                                                 хлађење 0.04 kW,                                                        грејање 0.04 kW</t>
  </si>
  <si>
    <t>тростепени вентилатор</t>
  </si>
  <si>
    <t>Капацитет: хлађење 3,6 kW, грејање 4.0 kW</t>
  </si>
  <si>
    <t>Потрошња ел.енергије:                                                 хлађење 0.04 kW,                                                        грејање 0.03 kW</t>
  </si>
  <si>
    <t>Проток ваздуха: :9-10-11  m3/min</t>
  </si>
  <si>
    <t>Бука: 34-37-41 dB(A)</t>
  </si>
  <si>
    <t>Димензије: 295 x 898 x 249 mm</t>
  </si>
  <si>
    <t>Маса: 13 kg</t>
  </si>
  <si>
    <t xml:space="preserve">Електронски контролисан електромагнетни вентил </t>
  </si>
  <si>
    <t>Капацитет: хлађење 5.6 kW, грејање 6.3 kW</t>
  </si>
  <si>
    <t>Потрошња ел.енергије:                                              хлађење 0.04 kW,                                                        грејање 0.03 kW</t>
  </si>
  <si>
    <t>Проток ваздуха: 9-10.5-12 m3/min</t>
  </si>
  <si>
    <t>Бука: 34-39-43 dB(A)</t>
  </si>
  <si>
    <t>двостепени вентилатор</t>
  </si>
  <si>
    <t>Капацитет: хлађење 7.1 kW, грејање 8.0 kW</t>
  </si>
  <si>
    <t>Проток ваздуха: 20-26 m3/min</t>
  </si>
  <si>
    <t>Бука: 41-49 dB(A)</t>
  </si>
  <si>
    <t>Димензије: 365 x 1170 x 295 mm</t>
  </si>
  <si>
    <t>Маса: 21 kg</t>
  </si>
  <si>
    <t>комплетна електронска регулација помоћу жичаног даљинског управљача</t>
  </si>
  <si>
    <t>Капацитет: хлађење 11.2 kW, грејање 12.0 kW</t>
  </si>
  <si>
    <t>Потрошња ел.енергије:                                               хлађење 0.24 kW,                                                        грејање 0.22 kW</t>
  </si>
  <si>
    <t>Преток ваздуха: 23/28/33 m3/min</t>
  </si>
  <si>
    <t>Статички притисак: 35/50/70/100/150 Pa</t>
  </si>
  <si>
    <t>Бука: 32/37/41 dB(A)</t>
  </si>
  <si>
    <t>Димензије: 250x1400x732 mm</t>
  </si>
  <si>
    <t>Маса: 42 kg</t>
  </si>
  <si>
    <t>Централни контролер за системе</t>
  </si>
  <si>
    <t>Централни системски контролер за централни надзор-TOUCH SCREEN монитор</t>
  </si>
  <si>
    <t>контрола до 200 јединица/група, уклучујући и рекуператореDIDO/AI/PI контролера</t>
  </si>
  <si>
    <t>Сет основних функција</t>
  </si>
  <si>
    <t>Могућност подешавања температурног опсега</t>
  </si>
  <si>
    <t xml:space="preserve">Праћење температуре и влажности </t>
  </si>
  <si>
    <t xml:space="preserve">Диагостични програм за тренутни приказ деловања система </t>
  </si>
  <si>
    <t>Могућност ограничавања функција локалних контролера</t>
  </si>
  <si>
    <t>Оптимизација start up-a</t>
  </si>
  <si>
    <t>Сезонско програмирање и аутоматска промена</t>
  </si>
  <si>
    <t xml:space="preserve">Годишње програмирање на LCD </t>
  </si>
  <si>
    <t>Димензије:  130x120x19mm</t>
  </si>
  <si>
    <t>Жичани даљински управљач са  LCD екраном</t>
  </si>
  <si>
    <t>Локална веза</t>
  </si>
  <si>
    <t>Локални термостат</t>
  </si>
  <si>
    <t>Контрола рада вентилационе опреме (рекуператор)</t>
  </si>
  <si>
    <t>Недељно програмабилан</t>
  </si>
  <si>
    <t>Диагостични програм за тренутни приказ деловања система</t>
  </si>
  <si>
    <t>Димензије: 120 x 120 x 19 mm</t>
  </si>
  <si>
    <t xml:space="preserve">Разделни елемент рачва </t>
  </si>
  <si>
    <t xml:space="preserve">Бакарне цеви, предизоловане са изолацијом са парном браном према  VDI 2035, DIN 18380                                                                      </t>
  </si>
  <si>
    <t>Вакумирање инсталације и додатно пуњење расхладним средством</t>
  </si>
  <si>
    <t>PVC цеви за одвод кондензата од унутрашњих клима јединица димензија:</t>
  </si>
  <si>
    <t>Пумпе за одвод кондензата</t>
  </si>
  <si>
    <t>Комуникациони кабл за повезивање контролера</t>
  </si>
  <si>
    <t>Испитивање система на непропустност азотом притиска 40 бар у складу са техничким условима. Пуштање система у рад</t>
  </si>
  <si>
    <t xml:space="preserve">Бушење отвора за пролаз цевне мреже, штемовање шлицева за пролаз цевне и кондензне мреже </t>
  </si>
  <si>
    <t>Ситни потрошни материјал</t>
  </si>
  <si>
    <t>ВЕНТИЛАЦИЈА</t>
  </si>
  <si>
    <t>Вентилација кухиње</t>
  </si>
  <si>
    <t>Испорука и монтажа централне острвске кухињске хаубе од нерђајућег челика</t>
  </si>
  <si>
    <t>Број филтерских уложака n = 14</t>
  </si>
  <si>
    <t>Димензије (ŠxDxV): 3400 x 1600 x 600 mm</t>
  </si>
  <si>
    <t>Напа се испоручује у комплету са монтираним филтерским секцијама и расветом (4x36W)</t>
  </si>
  <si>
    <t>Испорука и монтажа центрифугалног кровног вентилатора за монтажу на крову објекта, за одсисавање ваздуха и замашћених пара из кухињске хаубе</t>
  </si>
  <si>
    <t>Испорука и монтажа центрифугалног вентилатора за монтажу у каналу свежег ваздуха у кухињском простору објекта, за убацивање свежег ваздуха у кухињски простор, у акустичном кућишту.</t>
  </si>
  <si>
    <t>Испорука и монтажа каналског ин-лине вентилатора кружног прикључка, за уградњу на одсисни канал, за одсисавање ваздуха из машине за судове и конвектомата, са гуменим спојевима за абсорбовање вибрација, са двобрзинским мотором, јако ниског нивоа шума</t>
  </si>
  <si>
    <t>Испорука и монтажа аксијалних вентилатора са неповратном клапном, за уградњу у канале од ПВЦ-а за извлачење ваздуха из магацина кухиње, са флексибилним везама и самоподизном клапном одговарајућег пречника,</t>
  </si>
  <si>
    <t>прикључак на канал ø100mm</t>
  </si>
  <si>
    <t>Испорука и монтажа правоугаоних алуминијумских решетки за убацивање ваздуха у просторије са демперима и са хоризонталним  и  вертикалним лопатицама.</t>
  </si>
  <si>
    <t>Испорука и монтажа правоугаоних алуминијумских решетки за одсисавање ваздуха из просторије са демперима и са хоризонталним  и  вертикалним лопатицама.</t>
  </si>
  <si>
    <t xml:space="preserve">Дати потребан материјал, испоручити и монтирати спољне фиксне жалузине за узимање свежег ваздуха израђене од елоксираног алуминијума са </t>
  </si>
  <si>
    <t>заштитном мрежом (dim. okca 15x15 mm) за монтажу у лименом  каналу  у  свему  према   графичкој документацији, димензије:</t>
  </si>
  <si>
    <t>Дати потребан материјал, испоручити и монтирати преструјне решетке за монтажу у врата, израђене од лима и челичних  профила у свему према  графичкој документацији, димензије:</t>
  </si>
  <si>
    <t>Испорука и монтажа топловодног грејача ваздуха за монтажу у каналу димензије 450џ400 за убацивања свежег ваздуха:</t>
  </si>
  <si>
    <t>Дати потребан материјал, испоручити и монтирати лимене поцинковане канале за свеж и отпадни ваздух, квадратног, правоугаоног и кружног попречног пресека са свим фазонским комадима од лима дебљине 0.55мм до 1.25мм, (према техничким условима), са свим потребним укрућењима за све канале чије странице прелазе 400 mm.</t>
  </si>
  <si>
    <t xml:space="preserve">Дати потребан материјал, испоручити и монтирати  "МЕЦ" или сличне прирубнице комплет са спојним и  заптивним материјалом за лимене поцинковане канале  за ваздух правоугаоног, квадратног и кружног попречног пресека. </t>
  </si>
  <si>
    <t xml:space="preserve">Дати потребан материјал израдити и монтирати челичне  профилисане носаче вешалице и потребну конструкцију за ослањање и ношења вентилационих канала и опреме а у свему према детаљима у графичкој документацији: </t>
  </si>
  <si>
    <t>За све зидарске радове непосредно везане за монтажу цевног развода, канала и опреме и цевне мреже у објекту и ван, предвиђа се паушални износ:</t>
  </si>
  <si>
    <t>Вентилација санитарних просторија</t>
  </si>
  <si>
    <t xml:space="preserve">Испорука и монтажа аксијалних вентилатора са неповратном клапном, за уградњу у канале од ПВЦ-а за извлачење ваздуха из санитарних просторија, са флексибилним везама и самоподизном клапном одговарајућег пречника, </t>
  </si>
  <si>
    <t xml:space="preserve">Испорука и монтажа каналског вентилатора кружног прикључка, за уградњу на одсисни канал, за одсисавање ваздуха, са гуменим спојевима за абсорбовање вибрација, са двобрзинским мотором, јако ниског нивоа шума </t>
  </si>
  <si>
    <t>прикључак на канал ø125mm</t>
  </si>
  <si>
    <t>заштитном мрежом (дим. окца 15x15 мм) за монтажу у лименом  каналу  у  свему  према   графичкој документацији, димензије:</t>
  </si>
  <si>
    <t xml:space="preserve">Испорука и монтажа метални АЕРОВЕНТИЛИ са адаптером за одсисавање ваздуха из просторија. </t>
  </si>
  <si>
    <t>Дати потребан материјал, испоручити и монтирати "вентилационе капе", за избацивање загађеног ваздуха у тавански простор, израђене од лима и челичних  профила са заштитном мрежом  (дим. окца 15 x 15 мм) за монтажу  на врху вертикалних зиданих канала, димензије:</t>
  </si>
  <si>
    <t>Дати потребан материјал израдити и монтирати лимене поцинковане спиро кружне канале израђене од лима дебљине 0.6мм, за одсисавање ваздуха  из тоалета комплет са фазонским комадима, спојним   и заптивним материјалом као и носачима и вешалицама а у свему према детаљима у графичкој документацији, следећих димензија:</t>
  </si>
  <si>
    <t>ПРИПРЕМНО-ЗАВРШНИ РАДОВИ</t>
  </si>
  <si>
    <t>ПРИПРЕМНИ РАДОВИ</t>
  </si>
  <si>
    <t>Припремни радови обухватају:</t>
  </si>
  <si>
    <t xml:space="preserve">   - Упознавање са изведеним стањем на објекту </t>
  </si>
  <si>
    <t xml:space="preserve">   - Упознавање са пројектом и осталом </t>
  </si>
  <si>
    <t xml:space="preserve">документацијом </t>
  </si>
  <si>
    <t xml:space="preserve">   - Отварање градилишта</t>
  </si>
  <si>
    <t xml:space="preserve">   - Упоређивање пројекта са стварним изведеним </t>
  </si>
  <si>
    <t xml:space="preserve">стањем на објекту </t>
  </si>
  <si>
    <t xml:space="preserve">   -потребна размеравања и усаглашавања</t>
  </si>
  <si>
    <t>ЗАВРШНИ РАДОВИ</t>
  </si>
  <si>
    <t>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</si>
  <si>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</si>
  <si>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Подешавање радијаторских вентила на предвиђене позиције регулације.</t>
  </si>
  <si>
    <t>Подешавање косих регулационих вентила на успонским водовима у топлотној подстаници на позиције предвиђене прорачуном, које су дате на шеми успонских водова и предаја записника о мерењу и регулацији у три примерка.</t>
  </si>
  <si>
    <t>Мерење и регулација протока по циркулационим круговима. Мерење извршити ултра звучним мерачем протока са израдом елабората о извршеном мерењу и регулацији.</t>
  </si>
  <si>
    <t>Урегулисавање и  мерење параметара на решеткама за убацивање и извлачење ваздуха.</t>
  </si>
  <si>
    <t>Завршно испитивање инсталације,  пробни погон, потребно дорегулисавање приликом пробног погона на вруће уз  сву потребну топлотну и електричну енергију.</t>
  </si>
  <si>
    <t>Израда упутства за руковање и одржавање у три примерка од којих један примерак упуства треба застаклити и окачити на видно место у просторији за топлотну пумпу. Обележавање инсталације (натписи, симболи и позиције)</t>
  </si>
  <si>
    <t>Рашчишћавање и чишћење градилишта у циљу оспособљавања инсталације за рад, технички пријем и примопредаја исте крајњем кориснику (Инвеститору)</t>
  </si>
  <si>
    <t>Израда пројекта изведеног стања у три примерка који се предају  Инвеститору (три копије графичке документације).</t>
  </si>
  <si>
    <t>Испорука целокупне документације  о опреми и радовима потребне за технички  пријем и добијање употребне дозволе, учешће у техничком пријему  и отклањање примедби.</t>
  </si>
  <si>
    <t>3,63+8,56</t>
  </si>
  <si>
    <t>3,81+6,44</t>
  </si>
  <si>
    <t>Изолацију радити на следећи начин:</t>
  </si>
  <si>
    <t xml:space="preserve">Други слој нанети након 5 сати или сутрадан. </t>
  </si>
  <si>
    <t>Обрачун се врши по м2.</t>
  </si>
  <si>
    <t xml:space="preserve"> V</t>
  </si>
  <si>
    <t>БЕТОНСКИ РАДОВИ</t>
  </si>
  <si>
    <t>Обрачун по м3 темеља.</t>
  </si>
  <si>
    <t>(1,25+1,45)x2x0,8x0,4</t>
  </si>
  <si>
    <t>(1,54+2,46)x0,8x0,4</t>
  </si>
  <si>
    <t>(0,20x0,20x3,00)x4+(0,20x0,20x1,25)x2+ (0,20x0,20x1,05)x2</t>
  </si>
  <si>
    <t>(0,20x0,20x2,4)x3+(0,20x0,20x2,95)x2+0,20x0,12x2,95+(0,20x0,20x1,25)x2+(0,20x0,20x1,05)x2+0,12x0,20x1,25+0,20x0,20x2,40</t>
  </si>
  <si>
    <t xml:space="preserve"> VI</t>
  </si>
  <si>
    <t>ЗИДАРСКИ РАДОВИ</t>
  </si>
  <si>
    <t xml:space="preserve">Зидање зидова гитер блоковима димензија 19x19x25 цм у продужном малтеру размере 1:2:6. Дебљина зида је 19 цм. Блокове пре уградње квасити водом. По завршеном зидању спојнице очистити до дубине 2 цм. У цену улази и помоћна скела. </t>
  </si>
  <si>
    <t>Обрачун по м2 зида, отвори се одбијају.</t>
  </si>
  <si>
    <t>(0,85x2,80)x2+(0,20x2,80)x2+1,03x2,80+ 1,15x2,80</t>
  </si>
  <si>
    <t>2,40x2,81+(1,75x2,40-0,36)+1,05x2,4</t>
  </si>
  <si>
    <t>Испорука и инсталирање рачунарског програма са централизовани радса свим контролерима приступа, штампање месечног прегледа и обрачун радног времена на српском језику.</t>
  </si>
  <si>
    <t>7.04.</t>
  </si>
  <si>
    <t>Испорука и уградња инсталационог кабла за повезивање делова са централним уређајем JH(st)H 3x2x0.6mm</t>
  </si>
  <si>
    <t>7.05.</t>
  </si>
  <si>
    <t>Испорука и уградња инсталационог кабла  за хоризонтални разводS/FTP4x2x0.51mm Cat.7HF,  полаже се  кроз инсталационе цеви у зидовима.</t>
  </si>
  <si>
    <t>7.06.</t>
  </si>
  <si>
    <t>Ситан прибор, конектори и монтажни материјал за опрему.</t>
  </si>
  <si>
    <t>паушал</t>
  </si>
  <si>
    <t>7.07.</t>
  </si>
  <si>
    <t>УКУПНО 7 [РСД]</t>
  </si>
  <si>
    <t>ИНТЕРФОНСКИ СИСТЕМ</t>
  </si>
  <si>
    <t>Испорука матерјала и постабљање интерфонске опреме  за комуникацију и то:</t>
  </si>
  <si>
    <t xml:space="preserve"> 1 kom - напојна јединица</t>
  </si>
  <si>
    <t xml:space="preserve"> 3 kom - позивни табло
          </t>
  </si>
  <si>
    <t xml:space="preserve"> 1 kom - тастера за деблокаду врата</t>
  </si>
  <si>
    <t xml:space="preserve"> 2 kom - зидни интерфонски апарат са микрозвучником </t>
  </si>
  <si>
    <t>Комплет, постављено, испитано и пуштено у функцију.</t>
  </si>
  <si>
    <t xml:space="preserve"> -   fi 16 mm</t>
  </si>
  <si>
    <t>Испорука и монтажа каблова за интерфонску инсталацију кроз већ постављене цеви и то :</t>
  </si>
  <si>
    <t xml:space="preserve"> - JH(St)H 5 x 2 x  0.8 mm </t>
  </si>
  <si>
    <t xml:space="preserve"> - HF 2x1mm_</t>
  </si>
  <si>
    <t>kompl.</t>
  </si>
  <si>
    <t>УКУПНО 8 [РСД]</t>
  </si>
  <si>
    <t>ИНСТАЛАЦИОНИ РЕГАЛИ И ПРИБОР</t>
  </si>
  <si>
    <t>9,01</t>
  </si>
  <si>
    <t>Металне танкозидне TZM цеви за инсталацију, са обујмицама, муфовима за наставак и кривинама:</t>
  </si>
  <si>
    <t>TZM cev Ø 20mm</t>
  </si>
  <si>
    <t>m.</t>
  </si>
  <si>
    <t>TZM cev Ø 25mm</t>
  </si>
  <si>
    <t>TZM cev Ø 32mm</t>
  </si>
  <si>
    <t>9,02</t>
  </si>
  <si>
    <t>Гибљиве SAPA цеви за вођење каблова од изласка из регала, ТМЗ цеви  до самог прикључка</t>
  </si>
  <si>
    <t>SAPA cev Ø13,5mm</t>
  </si>
  <si>
    <t>SAPA cev Ø26mm</t>
  </si>
  <si>
    <t>SAPA cev Ø35mm</t>
  </si>
  <si>
    <t>9,03</t>
  </si>
  <si>
    <t xml:space="preserve">Израда ватроотпорних баријера при преласку каблова из једног противпожарног сектора у други комплет са прскањем каблова са атестираном противпожарном масом према детаљу испоручиоца матерјала у дужини од 1 метра са обе стране баријере. </t>
  </si>
  <si>
    <t>kg.</t>
  </si>
  <si>
    <t>9,04</t>
  </si>
  <si>
    <t>Набавка, транспорт и монтажа перфорираних носача каблова површинске заштите топлим цинковањем-FT по DIN EN ISO 1461, са комплетним монтажним прибором за промену правца трасе и прибором за спајање и монтажу на зид/плафон. Носачи каблова се монтирају на растојању између ослонаца од 2м и поседују спојницу која обезбеђује галванску повезаност. Производња ОБО Беттерманн. Сви елементи морају поседовати CE ознаку и пратеће сертификате.</t>
  </si>
  <si>
    <t>Перфорирани кабловски регали типа ПНК:</t>
  </si>
  <si>
    <t>100mm</t>
  </si>
  <si>
    <t>200mm</t>
  </si>
  <si>
    <t>9.05.</t>
  </si>
  <si>
    <t>Набавка, транспорт и монтажа металних одстојних обујмица са одржањем функционалности у условима пожара-Е90 по ДИН 4102 део12 са комплетним монтажним прибором за монтажу на зид/плафон. .  Производње ОБО Беттерманн. Сви елементи морају поседовати ЦЕ ознаку и пратеће сертификате.</t>
  </si>
  <si>
    <t>УКУПНО 9 [РСД]</t>
  </si>
  <si>
    <t>ДЕМОНТАЖНИ И ЗАВРШНИ РАДОВИ</t>
  </si>
  <si>
    <t>10.01.</t>
  </si>
  <si>
    <t>10.02.</t>
  </si>
  <si>
    <t>10.03.</t>
  </si>
  <si>
    <t>УКУПНО 10 [РСД]</t>
  </si>
  <si>
    <t>1.1</t>
  </si>
  <si>
    <t>1.1.1</t>
  </si>
  <si>
    <t>Rashladni fluid: R410A</t>
  </si>
  <si>
    <t>1.2</t>
  </si>
  <si>
    <t>1.2.1</t>
  </si>
  <si>
    <t>1.2.2</t>
  </si>
  <si>
    <t>1.3</t>
  </si>
  <si>
    <t>1.3.1</t>
  </si>
  <si>
    <t>1.4</t>
  </si>
  <si>
    <t>1.4.1</t>
  </si>
  <si>
    <t>2.1</t>
  </si>
  <si>
    <t>2.1.1</t>
  </si>
  <si>
    <t>2.1.2</t>
  </si>
  <si>
    <t>2.1.3</t>
  </si>
  <si>
    <t>2.1.4</t>
  </si>
  <si>
    <t>2.1.5</t>
  </si>
  <si>
    <t>2.1.6</t>
  </si>
  <si>
    <t>2.2</t>
  </si>
  <si>
    <t>2.2.1</t>
  </si>
  <si>
    <t>2.3</t>
  </si>
  <si>
    <t>Fire alarm input</t>
  </si>
  <si>
    <t>2.4</t>
  </si>
  <si>
    <t>2.5</t>
  </si>
  <si>
    <t xml:space="preserve">Испорука и полагање  каблова за напајање прикључница и фиксних потрошача. Позиција обухвата везе локалних разводних ормана и прикључница и фиксних извода опште и технолошке намене. Каблови се полажу на кабловске регале и обујмице у лажним гредама , зидове испод малтера, у поду , у ПВЦ цевима са бесхалогеним елементом које су предходно постављене у зидове и подове. </t>
  </si>
  <si>
    <t xml:space="preserve"> Каблови су са бакарним проводницима и изолацијом која не шири токсине материје приликом сагоревања типаN2HX напонског нивоа 0,6/1 кВ, следећих броја жила и пресека.</t>
  </si>
  <si>
    <t>N2HX-Ј 2x1,5 мм2</t>
  </si>
  <si>
    <t>N2HX-Ј 3x1,5 мм2</t>
  </si>
  <si>
    <t>N2HX-Ј 3x2,5 мм2</t>
  </si>
  <si>
    <t>N2HX-Ј 4x2,5 мм2</t>
  </si>
  <si>
    <t>N2HX-Ј 5x2,5 мм2</t>
  </si>
  <si>
    <t>N2HX-Ј 5x4 мм2</t>
  </si>
  <si>
    <t>N2HX-Ј 5x6 мм2</t>
  </si>
  <si>
    <t>N2HX-Ј 5x10 мм2</t>
  </si>
  <si>
    <t>N2HX-Ј 10x1,5 мм2</t>
  </si>
  <si>
    <t>N2HX-Ѕ  ФЕ180 / Е90 -  3 x 1,5 мм2  - извршна функција ПП централе</t>
  </si>
  <si>
    <t>N2HX-Ѕ  ФЕ180 / Е90 -  3 x 2,5 мм2  - извршна функција ПП централе</t>
  </si>
  <si>
    <t>Испорука и полагање  каблова за напајање светиљки. Позиција обухвата везе локалних разводних ормана са светиљкама и прекидачима. Каблови се полажу на кабловске регале и обујмице у лажним гредама, зидове испод малтера, пвц цевима које су предходно постављене у зидове и таванице .У техничким просторијама каблови се полажу видно на регалима и обујмицама.Каблови за спољно осветљење се полажу у тврдим цевима у рову у земљи. Каблови су са бакарним проводницима и изолацијом која не шири токсичне материје приликом сагоревања типа N2HX  и напонског нивоа 0,6/1 кВ, следећих броја жила и пресека.</t>
  </si>
  <si>
    <t>N2HX-Ј 4x1,5 мм2</t>
  </si>
  <si>
    <t>N2HX-Ј 5x1,5 мм2</t>
  </si>
  <si>
    <t xml:space="preserve">Испорука, полагање и повезивање кабла за напајање термотахничке опреме машинских инсталација  који се постављају на ог одстојним обујмицама  и делимично по ПНК регалима у лажној греди и делимично у зиду испод облоге истих у одговарајућој цеви. На преласку инсталације са зида и плафона на на опрему каблове постављати у пластифицираном металном гибљивом цреву одговарајућег пречника. Комплет кабл, инсталациони материјал и пвц или  метално гибљиво црево: </t>
  </si>
  <si>
    <t>N2HX-Ј 3x1,5 мм2 / о 16 мм</t>
  </si>
  <si>
    <t>N2HX-Ј 4x1,5 мм2 / о 16 мм</t>
  </si>
  <si>
    <t>N2HX-Ј 5x1,5 мм2 / о 16 мм</t>
  </si>
  <si>
    <t>N2HX-Ј 3x2,5 мм2 / о 16 мм</t>
  </si>
  <si>
    <t>N2HX-Ј 4x2,5 мм2 / о 23 мм</t>
  </si>
  <si>
    <t>N2HX-Ј 5x2,5 мм2 / о 23 мм</t>
  </si>
  <si>
    <t>N2HX-Ј 5x16 мм2</t>
  </si>
  <si>
    <t xml:space="preserve"> ЈХ(ст)Х 5x2x0.8 мм</t>
  </si>
  <si>
    <t xml:space="preserve"> ЈХ(ст)Х 1x2x0.8 мм</t>
  </si>
  <si>
    <t>Испорука, полагање и повезивање кабла за напајање вентилатора   у  тоалетима.  Кабл се полаже делом по регалу у лажној греди (регал је маскиран гипсом) и  у зиду  испод малтера у  ПВЦ цреву. У цену позиције улази ПВЦ црево.Просечна дужина 15м</t>
  </si>
  <si>
    <t xml:space="preserve">Испорука свог потербног материјала и постављање типског КПК , са уграђеном следећом опремом: 3 ком НВ осигурача 400/200а
 Комплет са повезивањем и пуштањем под напон и у трајну функцију. </t>
  </si>
  <si>
    <t>предмет израде кроз партиципацију за прикључење на нн мрежу</t>
  </si>
  <si>
    <t xml:space="preserve">Испорука свог потербног материјала и постављање типског полиестерског  мерно разводног мерног ормана , са уграђеном постојећом опремом: 
 Комплет са повезивањем и пуштањем под напон и у трајну функцију. </t>
  </si>
  <si>
    <t>8</t>
  </si>
  <si>
    <t>Трошкови израде пројекта изведеног стања у 3 примерка.</t>
  </si>
  <si>
    <t>9</t>
  </si>
  <si>
    <t>пауш</t>
  </si>
  <si>
    <t>10</t>
  </si>
  <si>
    <t>Испитивање и пуштање у рад</t>
  </si>
  <si>
    <t>паушал.</t>
  </si>
  <si>
    <t>УКУПНО 1</t>
  </si>
  <si>
    <t xml:space="preserve">2. НОСАЧИ КАБЛОВА И ЦЕВИ </t>
  </si>
  <si>
    <t>Испорука и полагање перфорираних  кабловских регала израђених од челичног лима накнадно топло поцинкованог.Регали се полажу у лажној греди по ходницима.Позицијом су обухваћени регали,конзоле,стубови,елементи за спајање,угаони елементи,Т елементи,метални типлови за причвршћивање,поклопци на местима видног полагања. и сав потребан ситни материјал.Регали су димензија:</t>
  </si>
  <si>
    <t>НК 300 ,комплет</t>
  </si>
  <si>
    <t>НК 200 ,комплет</t>
  </si>
  <si>
    <t>НК 100 ,комплет</t>
  </si>
  <si>
    <t>Испорука и полагање ПВЦ цеви са бесхалогеним елементима у зидове, таванице и подове и то:</t>
  </si>
  <si>
    <t>диа. 13мм</t>
  </si>
  <si>
    <t>диа. 16мм</t>
  </si>
  <si>
    <t>диа. 29мм</t>
  </si>
  <si>
    <t>диа. 36мм</t>
  </si>
  <si>
    <t>диа. 50мм</t>
  </si>
  <si>
    <t>3</t>
  </si>
  <si>
    <t>диа. 110мм, ребрасто флексибилно тешко црево са унутрашњим глатким зидом, отпорно на велике механичке напоре,  са све фазонским кривинама, највећег угла 45 ", због лакшег савијања кабла од прикључних ормана репортажних кола до положаја за камеру. Цеви завршити у орману за прикључак репортажних кола на фасади објекта, а у простору сале на галерији у орману за прикључак камере.</t>
  </si>
  <si>
    <t>4</t>
  </si>
  <si>
    <t>Испорука и полагање металних флексибилних пластифицираних металних цеви за заштиту каблова у висини 2м од пода .Позицијом предвидети термопластичне спојнице на месту прикључка.</t>
  </si>
  <si>
    <t>фи 13,5 мм</t>
  </si>
  <si>
    <t>фи 16 мм</t>
  </si>
  <si>
    <t>фи 23 мм</t>
  </si>
  <si>
    <t>Израда ватроотпорних баријера при прелазку каблова из једног пожарног сектора у други комплет са прскањем каблова са атестираном противпожарном масом према детаљу испоручиоца материјала у дужини од 1 м са обе стране баријере.</t>
  </si>
  <si>
    <t>кг</t>
  </si>
  <si>
    <t>УКУПНО 2</t>
  </si>
  <si>
    <t>3.РАЗВОДНИ ОРМАНИ</t>
  </si>
  <si>
    <t>Софтверски програмиран да ради као оптички јављач.</t>
  </si>
  <si>
    <t>Софтверски програмиран да ради као термички јављач.</t>
  </si>
  <si>
    <t>1.06</t>
  </si>
  <si>
    <t>Испорука и монтажа комплета ознака за детекторе (10 ком. у комплету)</t>
  </si>
  <si>
    <t>1.07</t>
  </si>
  <si>
    <t>dim. ø125 mm</t>
  </si>
  <si>
    <t xml:space="preserve">Зазиђивање прозора опеком у продужном малтеру размере 1:2:6. 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t>
  </si>
  <si>
    <t>0,90x0,5+0,92x1,5</t>
  </si>
  <si>
    <t>0,9x2,25+0,41x2,97+(1,80x2,97-1,64)</t>
  </si>
  <si>
    <t>0,75x2,05+(1,60x3,25-1,95)+1,5x1,65+2,00 x2,45+(5,93x2,45-3,089)+(2,82x2,45-3,08)+ (4,38x2,81-2,65)</t>
  </si>
  <si>
    <t>1,55x1,65</t>
  </si>
  <si>
    <t>Обрачун по м2 кошуљице.</t>
  </si>
  <si>
    <t>11,32+2,91+30,63+14,77+15,00+29,01+4,52+ 25,56+15,28+21,53</t>
  </si>
  <si>
    <t>5,41+19,40+4,18+9,16+22,44+2,48+3,92+ 125,98+18,48+4,41+4,06+43,87+30,57+ 12,78+4,05+8,15+10,91+12,65+10,79+ 15,39+4,90+8,08+7,11+1,45+17,30+3,49+ 20,33+1,65+8,58+21,38+4,96+13,98+22,28+10,98</t>
  </si>
  <si>
    <t>13,82+3,63+3,60+8+18,43+7,82+13,58+ 13,73+15,24+10,72</t>
  </si>
  <si>
    <t>16,42+10,20+11,13+16,68+19,70+13,02+ 13,43+12,40</t>
  </si>
  <si>
    <t>Израда цементне кошуљице за пад размере 1:3 у кухињи и санитарним чворовима.</t>
  </si>
  <si>
    <t>Обрачун се врши по м2</t>
  </si>
  <si>
    <t>95,69+2,61+8,59+7,34+7,28+7,34+2,52+ 9,31+12,41</t>
  </si>
  <si>
    <t>Израда равнајућег слоја преко подлоге након уклањања постојећег пода.</t>
  </si>
  <si>
    <t>Равнајући слој се ради од олмо масе или цн 69 у дебљини од око 10 мм.</t>
  </si>
  <si>
    <t>Масу радити у складу са упутствима призвођача материјала.</t>
  </si>
  <si>
    <t>Обрачун по м2</t>
  </si>
  <si>
    <t>9,16+22,44+125,98+18,48+4,41+4,06+43,87+30,57+12,78+4,05+8,15+7,11+8,58+21,38+4,96+13,98+22,98+10,98</t>
  </si>
  <si>
    <t>3,60+8,00+18,43+7,82+13,58+15,73+15,24+10,72</t>
  </si>
  <si>
    <t>14,85+10,20+11,13+10,06+19,70+13,02+  13,43+12,40</t>
  </si>
  <si>
    <t>5,28+19,67</t>
  </si>
  <si>
    <t xml:space="preserve">Малтерисање унутрашњих зидова  цементним малтером раз.1:3 у просторима где се на зидовима постављају керамичке плочице.
</t>
  </si>
  <si>
    <t>После добро очишћених зидова врши се малтерисање машинским малтером у дебљини од 1,0-1,5 цм</t>
  </si>
  <si>
    <t>Обрачун се врши по м2 омалтерисане површине.</t>
  </si>
  <si>
    <t>(3,68+3,80)x2,92</t>
  </si>
  <si>
    <t>(6,45+1,72+6,72+17,66+16,47+16,36+16,44+6,36+17,86+17,15)x2,45+(17,22+53,77)x 3,15+18,47x2,81</t>
  </si>
  <si>
    <t>(2,00+16,58)x2,81</t>
  </si>
  <si>
    <t>14,52x2,40</t>
  </si>
  <si>
    <t xml:space="preserve"> VII</t>
  </si>
  <si>
    <t>КЕРАМИЧАРСКИ РАДОВИ</t>
  </si>
  <si>
    <t>Набавка и уграђивање подних плочица од гранитне керамике у подруму и појединим просторијама у приземљу .</t>
  </si>
  <si>
    <t xml:space="preserve">Обрачун се врши по м2 постављених плочица. </t>
  </si>
  <si>
    <t>16,06+2,91+30,63+14,77+15,00+29,01+4,52+25,56+15,28+21,53</t>
  </si>
  <si>
    <t>5,41+19,41+4,18+10,91+12,65+10,79+15,39+95,69+4,90+8,08+17,30+3,49+23,59</t>
  </si>
  <si>
    <t>Набавка и уградња  подних  керамичких плочица у санитарним чворовима и другим просторијама по пројекту.</t>
  </si>
  <si>
    <t>2,48+3,92+2,61+8,59+7,34+7,28+7,34+2,52+1,45+9,31+1,65+12,41</t>
  </si>
  <si>
    <t>11,59+8,14+3,63+8,56</t>
  </si>
  <si>
    <t>7,34+12,06+6,17</t>
  </si>
  <si>
    <t>Набавка и уградњa зидних  керамичких плочица у санитарним чворовима и другим просторијама по пројекту.</t>
  </si>
  <si>
    <t>1. АУТОМАТСКА ДЕТЕКЦИЈА И ДОЈАВА ПОЖАРА</t>
  </si>
  <si>
    <t xml:space="preserve">2. СТРУКТУРНА КАБЛОВСКА МРЕЖА </t>
  </si>
  <si>
    <t>3. ТЕЛЕФОНСКА ИНСТАЛАЦИЈА</t>
  </si>
  <si>
    <t>4. ТВ ИНСТАЛАЦИЈА</t>
  </si>
  <si>
    <t>5.  ВИДЕО НАДЗОР</t>
  </si>
  <si>
    <t>6.  ПРОТИВПРОВАЛНИ СИСТЕМ</t>
  </si>
  <si>
    <t>7.  СИСТЕМ ЕВИДЕНЦИЈЕ РАДНОГ ВРЕМЕНА</t>
  </si>
  <si>
    <t>8.  ИНТЕРФОНСКИ СИСТЕМ</t>
  </si>
  <si>
    <t>9. ИНСТАЛАЦИОНИ РЕГАЛИ И ПРИБОР</t>
  </si>
  <si>
    <t>10.ДЕМОНТАЖНИ И ЗАВРШНИ РАДОВИ</t>
  </si>
  <si>
    <t>УКУПНО  ТЕЛЕКОМУНИКАЦИОНЕ ИНСТАЛАЦИЈЕ И СИГНАЛНЕ ИНСТАЛАЦИЈЕ</t>
  </si>
  <si>
    <t>Но</t>
  </si>
  <si>
    <t xml:space="preserve">Опис опреме и радова </t>
  </si>
  <si>
    <t>Јединица</t>
  </si>
  <si>
    <t xml:space="preserve">Јединична цена </t>
  </si>
  <si>
    <t>Укупна цена</t>
  </si>
  <si>
    <t>мере</t>
  </si>
  <si>
    <t>колич.</t>
  </si>
  <si>
    <t>дин.</t>
  </si>
  <si>
    <t xml:space="preserve"> ЕЛЕКТРОЕНЕРГЕТСКЕ ИНСТАЛАЦИЈЕ</t>
  </si>
  <si>
    <t>Ово поглавље обухвата набавку и испоруку свог потребног материјала и рад на изради инсталација са свим потребним радовима према плановима, техничким условима и важећим прописима.</t>
  </si>
  <si>
    <t>1. КАБЛОВИ</t>
  </si>
  <si>
    <t>Позиција обухвата испоруку,транспорт,складиштење на градилишту, полагање на унапред припремљене кабловске регале, израда кабловских завршетака и повезивање,испитивање, пуштање под напон и гарантни рок према уговору са Инвеститором.</t>
  </si>
  <si>
    <t xml:space="preserve">Испорука и полагање напојних каблова од КПК смештеног на фасади објекта  вртића  до  главног разводног ормана вртића као и до разводних ормана унутар објекта вртића . Каблови се полажу делимично на кабловске регале и обујмице  лажним гредама,  зидове испод малтера, пвц цевима које су предходно постављене у бетонске зидове , таванице и подове и у ПВЦ каналицама.  Пре полагања инсталације зидове и подове  отштемовати за полагање инсталације. Инсталацију положити  у одговарајућим бесхалогеним цевима. </t>
  </si>
  <si>
    <t xml:space="preserve">  Каблови су са бакарним проводницима и изолацијом која не шири токсичне материје приликом сагоревања типа N2HX  напонског нивоа 0,6/1 кВ, следећих броја жила и пресека., комплет са пробијањем свих потербних отвора за пролаз каблова  И њиховим затварањем и довођењем у првобитно стање.</t>
  </si>
  <si>
    <t xml:space="preserve">N2HX - Ј  5 x  6 мм2 -  </t>
  </si>
  <si>
    <t xml:space="preserve">N2HX - Ј  5 x  10 мм2 - </t>
  </si>
  <si>
    <t xml:space="preserve">N2HX - Ј  5 x  16 мм2 - </t>
  </si>
  <si>
    <t xml:space="preserve">N2HX - Ј  5 x  25 мм2 - </t>
  </si>
  <si>
    <t xml:space="preserve">N2HX -   4 x  50 мм2 - </t>
  </si>
  <si>
    <t xml:space="preserve">N2HX -   4 x  95 мм2 - </t>
  </si>
  <si>
    <t xml:space="preserve">N2HX - J  1 x  25 мм2 - </t>
  </si>
  <si>
    <t xml:space="preserve">N2HX - J  1 x  50 мм2 - </t>
  </si>
  <si>
    <t>ПРЕДМЕР И ПРЕДРАЧУН</t>
  </si>
  <si>
    <t>уз Пројекат Машинских Инсталација</t>
  </si>
  <si>
    <t>Шифра Поз.</t>
  </si>
  <si>
    <t>ОПИС</t>
  </si>
  <si>
    <t>Ј.М.</t>
  </si>
  <si>
    <t>КОЛИЧИНА</t>
  </si>
  <si>
    <t>ЈЕД.ЦЕНА</t>
  </si>
  <si>
    <t>УКУПНО</t>
  </si>
  <si>
    <t>ТОПЛОТНА ПОДСТАНИЦА</t>
  </si>
  <si>
    <t>ОПРЕМА</t>
  </si>
  <si>
    <t>Топлотна снага измењивача:  200 kW</t>
  </si>
  <si>
    <t>Називни притисак у примару: 16 bara</t>
  </si>
  <si>
    <t>Називни притисак у секундару: 6 bara</t>
  </si>
  <si>
    <t xml:space="preserve">   Пад притиска у примару: 4 kPa</t>
  </si>
  <si>
    <t>Пад притиска у секундару:  24 kPa</t>
  </si>
  <si>
    <t>Прикључци на примару:  DN 65, NP 16</t>
  </si>
  <si>
    <t>Прикључци на секундару:  DN 65, NP 6</t>
  </si>
  <si>
    <t>Напор:  56,1 kPa</t>
  </si>
  <si>
    <t>Макс.напор:  127,0 kPa</t>
  </si>
  <si>
    <t>Електрична снага мотора:  31-1297 W (0.32-5.72 A)</t>
  </si>
  <si>
    <t>Струја за: 1x230V / 50Hz</t>
  </si>
  <si>
    <t>једна пумпа је радна, а једна резервна</t>
  </si>
  <si>
    <t>У цену је урачуната и израда, испорука и монтажа чврстих носећих ослонаца склопа циркулационих пумпи, који се постављају испред и иза пумпи и израђују од челичних профила и равног гвожђа, разних димензија.</t>
  </si>
  <si>
    <t>Напор пумпе: 30.0 kPa</t>
  </si>
  <si>
    <t>Макс.напор пумпе: 42 kPa (pri max.brzini)</t>
  </si>
  <si>
    <t>Елек.снага мотора:  190 W</t>
  </si>
  <si>
    <t>радна</t>
  </si>
  <si>
    <t>резервна у магацину</t>
  </si>
  <si>
    <t>Запремина посуде:  500 литара</t>
  </si>
  <si>
    <t>Пречник посуде:  775 mm</t>
  </si>
  <si>
    <t>Висина посуде:  1425 mm</t>
  </si>
  <si>
    <t>Статички притисак посуде:  3,8 bara</t>
  </si>
  <si>
    <t>Притисак отварања сигурносног вентила:  4,9 bara</t>
  </si>
  <si>
    <t>Притисак предпуњења азота:  2,0 bara</t>
  </si>
  <si>
    <t>Запремина посуде: 18 литара</t>
  </si>
  <si>
    <t>Пречник посуде: Ø270 mm</t>
  </si>
  <si>
    <t xml:space="preserve"> Висина посуде: 410 mm</t>
  </si>
  <si>
    <t>Статички притисак посуде:  4,0 bara</t>
  </si>
  <si>
    <t>Притисак отварања сигурносног вентила:  4,6 bara</t>
  </si>
  <si>
    <t>Притисак предпуњења азота:  3,0 bara</t>
  </si>
  <si>
    <t>Пречник посуде:  500 mm</t>
  </si>
  <si>
    <t>Висина посуде: 2000 mm</t>
  </si>
  <si>
    <t xml:space="preserve"> Капацитет топловодног грејача: Q = 21000 W</t>
  </si>
  <si>
    <t xml:space="preserve"> Капацитет електричног грејача: Q = 6000 W</t>
  </si>
  <si>
    <t>Пречник посуде:  780 mm</t>
  </si>
  <si>
    <t>Висина посуде:  2030 mm</t>
  </si>
  <si>
    <t xml:space="preserve">Израда и монтажа разделника топле воде са три прикључка за цевне водове и прикључцима за термометар и манометар </t>
  </si>
  <si>
    <t>(главни разделник за цео објекат)</t>
  </si>
  <si>
    <t xml:space="preserve">- дим. Ø139.7x4.85, L=500mm  са прикључцима: </t>
  </si>
  <si>
    <t>- DN25 NP6     ком.1</t>
  </si>
  <si>
    <t>- DN80 NP6    ком.2</t>
  </si>
  <si>
    <t>- R 1/2" -  за термометар     ком.1</t>
  </si>
  <si>
    <t>- R 1/2" - за манометар      ком.1</t>
  </si>
  <si>
    <t>У цену је урачуната и носећа конструкција разделника.</t>
  </si>
  <si>
    <t xml:space="preserve">Израда и монтажа сабирника топле воде са три прикључка за цевне водове и прикључцима за термометар и манометар </t>
  </si>
  <si>
    <t>(главни сабирник за цео објекат)</t>
  </si>
  <si>
    <t>- дим. Ø139.7x4.85, L=500mm  са прикључцима:</t>
  </si>
  <si>
    <t>- DN25 NP6    ком.1</t>
  </si>
  <si>
    <t>- DN80 NP6     ком.2</t>
  </si>
  <si>
    <t>- R 1/2" - за термометар     ком.1</t>
  </si>
  <si>
    <t>У цену је урачуната и носећа конструкција сабирника.</t>
  </si>
  <si>
    <t>(разделник за корисника 1)</t>
  </si>
  <si>
    <t>- дим. Ø139.7x4.85, L=1000mm  са прикључцима:</t>
  </si>
  <si>
    <t>- DN32 NP6     ком.1</t>
  </si>
  <si>
    <t>- DN65 NP6     ком.1</t>
  </si>
  <si>
    <t>- DN80 NP6    ком.1</t>
  </si>
  <si>
    <t>- R 1/2" -за манометар      ком.1</t>
  </si>
  <si>
    <t>Израда и монтажа сабирника топле воде са три прикључка за цевне водове и прикључцима за термометар и манометар</t>
  </si>
  <si>
    <t>(сабирник за корисника 1)</t>
  </si>
  <si>
    <t>- DN80 NP6     ком.1</t>
  </si>
  <si>
    <t>Израда, испорука и монтажа везе-линије за пуњење и допуњавање инсталације хемијски омекшалом водом из топловода, коју сачињавају:</t>
  </si>
  <si>
    <t>цев Ø1/2 ''  m 2.5</t>
  </si>
  <si>
    <t xml:space="preserve"> равни пролазни вентили за рад са топлом водом</t>
  </si>
  <si>
    <t xml:space="preserve">прирубнице, четири заптивача од клингерита и завртњима </t>
  </si>
  <si>
    <t xml:space="preserve">  DN15  NP25                                              ком. 2</t>
  </si>
  <si>
    <t>сигурносна плочица од челичног лима дебљине 2 mm</t>
  </si>
  <si>
    <t>са централним отворомDN20 са једне стране и</t>
  </si>
  <si>
    <t xml:space="preserve"> блендом  DN15 са друге стране    ком. 1</t>
  </si>
  <si>
    <t>манометар и манометарска славина R 1/2 ''  ком. 1</t>
  </si>
  <si>
    <t>сигурносни вентил DN15 NP6 баждарен на притисак</t>
  </si>
  <si>
    <t>отварања p=5 bar                            ком. 1</t>
  </si>
  <si>
    <t>Обрачун по комаду уграђеног прозора.</t>
  </si>
  <si>
    <t>XI</t>
  </si>
  <si>
    <t>АЛУМИНАРИЈА</t>
  </si>
  <si>
    <t>Унутрашње клупице прозора су од медијапана бојеног  полиуретаном.</t>
  </si>
  <si>
    <t>Обрачун се врши по комаду комплетно уграђеног застакљеног прозора са солбанком, клупицом и оковима.</t>
  </si>
  <si>
    <t xml:space="preserve">Прозоре дихтовати трајно еластичном ЕПДМ гумом,вулканизованом на угловима. Прозори  су застакљени  једноструким Флот стаклом  д= 6 мм дебљине. </t>
  </si>
  <si>
    <t>Обрачун се врши по комаду комплетно уграђеног застакљеног прозора.</t>
  </si>
  <si>
    <t>Двокрилна алуминијумска врата са надсветлом</t>
  </si>
  <si>
    <t>Склоп портала треба да има   коефицијент пролаза топлоте У(к) ≤ 1,4 W/м2К.</t>
  </si>
  <si>
    <t>Врата су застакљена  провидним термизолационим  сигурносним стаклом дебљине  4+16+4 мм.</t>
  </si>
  <si>
    <t>Надсветло застакљено једноструким провидним флот стаклом дебљине 4 мм</t>
  </si>
  <si>
    <t>Обрачун се врши по комаду уграђених вата</t>
  </si>
  <si>
    <t>Врата се израђују од алуминијумских кутијастих профила, обложених алуминијумким лимом дебљине 1мм.</t>
  </si>
  <si>
    <t>Врата су застакљена  провидним кристално белим стаклом дебљине  6 мм.са сигурносном фолијом.</t>
  </si>
  <si>
    <t>Обрачун по ком.</t>
  </si>
  <si>
    <t>28.</t>
  </si>
  <si>
    <t>6. ИНСТАЛАЦИЈА УЗЕМЉЕЊА И ИЗЈЕДНАЧАВАЊЕ ПОТЕНЦИЈАЛА</t>
  </si>
  <si>
    <t>Испорука кабла N2HX 1 x 16 мм2 и полагање  за везу ормана телефонске концентрације и РАЦ ормана са сабирницом за изједначење потенцијала.</t>
  </si>
  <si>
    <t>Повезивање свих металних делова у купатилима на кутију за изједначавање потенцијала.Позицијим је предвиђено :вод  Н2XХ 1x4 мм2/ПВЦ 11 мм просечне дужине 20 м, кутија за потенцијал ПС-49,кабл N2HX-Ѕ 1 х 6мм2 мм2 до заштитне сабирнице РТ просечне дужине 16м. Комплет са израдом свих потребних веза и испоруком и уградњом пратећег везног материјала.</t>
  </si>
  <si>
    <t>Испорука поцинковане челичне траке 25 x 4 мм и полагање у просторији котларнице и машинској  подстаници,    на одговарајућим држачима на сваких 1 м, на х = 0,3 м од пода.</t>
  </si>
  <si>
    <t>6</t>
  </si>
  <si>
    <t>Израда инсталације повезивања свих металних маса у наведеним просторијама   са заштитним прстеном траком Фе/Зн  25 x 4 мм , комплет са варењем траке. Комплет све повезано и испитано.</t>
  </si>
  <si>
    <t>Испорука кабла Н2XХ-Ј 1 x 16 мм2 и полагање по носачима каблова за везу цеви грејања, водовода и канализације,унутрашњих хидраната са сабирницом за изједначење потенцијала. Ставка обухвата и израду бакарних обујмица са оловним подметачима за челичне цеви.</t>
  </si>
  <si>
    <t>Израда инсталације премошћења металних маса у котларници и машинској   подстаници,постројењу хидроцила прирубничких спојева Цу плетеницом  16 мм2  (или каблом ПП00-Y 1 x 16мм2 помоћу  одговарајућих папучица).Спојеве остварити завртњевима са матицама и канџастим подлошкама.Просечна дужина по споју је 0,5м. Комплет све повезано и испитано.</t>
  </si>
  <si>
    <t>Испорука бакарне плетенице 25 мм2, дужине 1 м, бакарних обујмица, оловних подметача и израда премошћења водомера.</t>
  </si>
  <si>
    <t>УКУПНО 6</t>
  </si>
  <si>
    <t>7. ИНСТАЛАЦИЈА  ЗАШТИТЕ ОД АТМОСФРСКОГ ПРАЖЊЕЊА</t>
  </si>
  <si>
    <t>Испорука материјала и израда инталације  уземљивача поцинокованом траком Фе/Зн 25 x 4 мм, која се полаже у рову око објекта на дубини 0,5-1,0 метара , а на растојању од објекта од 2м , комплет са постављањем укрсних комада који се заливају битеменом .</t>
  </si>
  <si>
    <t>Све комплет повезано и пуштено у функцију.</t>
  </si>
  <si>
    <t>Разбијање постојећег бетона у ширини 60 цм, дебљине бетонског слоја и подлоге 20 цм са одношењем шута.</t>
  </si>
  <si>
    <t>Укупно за рад, материјал и транспорт</t>
  </si>
  <si>
    <t>Оправка постојећег бетона и враћање у првопитно стање  са одношењем шута.</t>
  </si>
  <si>
    <t>Разбијање постојећег коловоза  у ширини 60 цм,ради могућности ископа рова за полагање каблова спољне мреже, дебљине асвалта ,бетонског слоја и подлоге 20 цм, са oдношењем шута.</t>
  </si>
  <si>
    <t>Оправка коловоза  од бетона и асвалта по постављању кабла спољне мреже  и враћање у првопитно стање  са одношењем шута.</t>
  </si>
  <si>
    <t>Испорука материјала и израда инсталације прихватног  вода поцинкованом траком Фе/Зн 20 x 3 мм, која се полаже по крову на одговарајућим носачима за лимени кров и непроходни кров према врсти крова на сваких 0.6 м , комплет са израдом свих потребних веза.</t>
  </si>
  <si>
    <t>Испорука материјала и израда  извода из земље/рова</t>
  </si>
  <si>
    <t xml:space="preserve"> траком Фе/Зн 25 x 4 мм, комплет са израдом свих</t>
  </si>
  <si>
    <t>потребних веза. Просечна дужина по изводу износи 6 м.</t>
  </si>
  <si>
    <t>Све комплет пуштено у функцију.</t>
  </si>
  <si>
    <t>ОПШТЕ</t>
  </si>
  <si>
    <t xml:space="preserve">1. Свуда брисати транспортне дужине и ускладити са преамбулом. Препорука је да у свакој позицији где има транспорта пише "на депонију", </t>
  </si>
  <si>
    <t>2. Брисати име произвођача или робне марке, осим у случајевима када је немогуће другачије описати. Ако се задржи име произвођача, онда обавезно ставити клаузлу "или одговарајуће." и "под одговарајућим се подразуемва следеће: 1...........2........3.......4..", и таксативно навести које карактеристике се сматрају да морају бити задовољене а да буде одговарајуће</t>
  </si>
  <si>
    <t>3. Дефинисати став локалне самоуправе о депонији и избрисати позицију 1 или 2. 2. Одабрану опцију дефинисати једнозначно, шта је у обавези локалне самоуправе а шта у обавези понуђача-извођача и прилагодити одабрану позицију писаној изјави коју ћете нам доставити везано за депонију. 3. Брисати транспортне дужине из свих описа</t>
  </si>
  <si>
    <t>избришите ове бројеве и преправите све вредности да не зависе од ова два броја</t>
  </si>
  <si>
    <t>Телефонска централа треба да поседује следеће могућности: 
1. портове за системске телефоне,
2.  слотове за проширење за пријем било којих СЛОТ картица, 
3. 2 слота (за смештај картице за програмирање централе и музику на чекању), 
4. могућност прикљичења GSM гетвеја,
5.  ограничење позива изван локала, подручја позивног броја и иностранства, 
6. повратни позив, 
7. продужени позив, 
8. аутоматско јављање након програмираног времена, 
9. преусмерење позива чекање, 
10. конференцијски разговор, 
11. закључавање, 
12. интерни пејџинг, 
13. самодијагностика квара и стања батерија, 
14. телефонска секретарица, 
15. тарифирање и даљинску администрацију система,</t>
  </si>
  <si>
    <t>Пажљива демонажа постојеће телекомуникационе инсталације и опреме и записнички предавање инвеститору на даље коришћење, или одвожење на депонију по налогу Инвеститора.</t>
  </si>
  <si>
    <t>Пажљива демонажа постојеће телекомуникационе  опреме и записнички констатовање стања и употребљивости опреме,  чување опреме према списку, и њена поновна монтажа и пуштање у рад по завршетку радова , комплет са свим потребним матерјалом .</t>
  </si>
  <si>
    <t>Трасирање и ископ рова у земљишту III. и  IV.  категорије са запрекама у нерегулисаном терену за постављање узељивача трака Фе/Зн 25 x 4 мм  постављена слободно у земљу.    Укупно за рад материјал и транспорт.</t>
  </si>
  <si>
    <t>Припрема документације за технички пријем и предавање документције Инвеститору и Стручном надзору. Отклањање примедби уколико их констатује Комисија за технички преглед. .</t>
  </si>
  <si>
    <t>Пажљива демонажа постојеће електроенергетске инсталације и опреме и записнички предавање инвеститору на даље коришћење, или одвожење на депонију према налогу Инвеститора.</t>
  </si>
  <si>
    <t>Пажљива демонажа постојеће електроенергетске   опреме и записнички констатовање стања са инвеститором, чубање до уградње  и њена поновна монтажа и пуштање у рад по завршетку радова , комплет са свим потребним матерјалом .</t>
  </si>
  <si>
    <t>Поступљено по примедби</t>
  </si>
  <si>
    <t>Испорука и монтажа плочастог измењивача топлоте, комплет са свим потребним деловима осим изолације са следећим параметрима:</t>
  </si>
  <si>
    <t xml:space="preserve"> Испорука и монтажа циркулационе пумпе, електронски контролисане са фреквентним регулатором за рад са променљивим протоком, са следећим карактеристикама:</t>
  </si>
  <si>
    <t>Испорука и монтажа рециркулационе пумпе за санитарну топлу воду са следећим карактеристикама:</t>
  </si>
  <si>
    <t xml:space="preserve">Испорука и монтажа затвореног експанзионог суда за топлу воду који се изолује, комплет са аутоматиком и електронским уређајем за одржавање нивоа, сонда минимума и максимума, магнетним вентилом на доводу ваздуха, контактним манометром, компресором и електро орманом и са следећим карактеристикама: </t>
  </si>
  <si>
    <t>Испорука и монтажа затворене експанзионе посуде за санитарну воду са вентилима и осталим деловима све спремно да се прикључи само је потребно повезати на мрежу. Опште карактеристике система су:</t>
  </si>
  <si>
    <t>Испорука и монтажа омекшивача воде са посудом за со за пуњење инсталација са омекшаном водом, а који се састоји од комплетног блока посуде са вентилима и осталим деловима све спремно да се прикључи само је потребно повезати на мрежу. Опште карактеристике система су:</t>
  </si>
  <si>
    <t>Испорука и монтажа бојлера за топлу санитарну воду са једним спиралним топловодним измењивачем (грејачем) и са уграђеним електро грејачем, са следећим карактеристикама:</t>
  </si>
  <si>
    <t xml:space="preserve">Испорука и монтажа кугластих вентила са славиницом за испуштање, за називни притисак од 6 bara, следећих димензија: </t>
  </si>
  <si>
    <t>Испорука и монтажа косих регулационих вентила са славиницом за испуштање који се монтира на повратној грани, следећих димензија:</t>
  </si>
  <si>
    <t>Испорука косих регулационих вентила са славиницом за испуштање који се монтира на повратној грани примарног дела топлотне подстанице за називни притисакk 16 bar, следећих димензија:</t>
  </si>
  <si>
    <t>Испорука и монтажа лоптастих славина са славиницом за испуштање, следећих димензија:</t>
  </si>
  <si>
    <t>Испорука и монтажа ултразвучног калориметра за мерење утрошене количине топлоте, комплет са водомерним делом, рачунском јединицом, паром сензора температуре и кабловима стандардне дужине, следећим карактеристикама и компонентама:</t>
  </si>
  <si>
    <t>Испорука и монтажа алуминијумских чланкастих радијатора. У монтажу је урачуната уградња комплетних радијатора, спојених у батерије према техничкој документацији и монтираних према диспозицији, следећих висина прикључака:</t>
  </si>
  <si>
    <t>h = 500mm</t>
  </si>
  <si>
    <t xml:space="preserve">Испорука и монтажа радијаторских дуплорегулирајућих вентила, који се монтирају на сва грејна тела, следећих димензија: </t>
  </si>
  <si>
    <t>Испорука и монтажа радијаторских навијака правих или угаоних, за монтажу на радијаторе, следећих димензија:</t>
  </si>
  <si>
    <t>Испорука и монтажа потребног материјала и  изоловање челичне цевне мреже топле воде изолацијом од готових елемената дебљине изолације 9mm у облози од Al лима, са комплетним фитингом</t>
  </si>
  <si>
    <t>Sistem 1.1</t>
  </si>
  <si>
    <t>са следећим карактеристикама.</t>
  </si>
  <si>
    <t>са следећим карактеристикама</t>
  </si>
  <si>
    <t>следећих димензија:</t>
  </si>
  <si>
    <t>Дати потребан материјал и изоловати канале за убацивење ваздуха, као и све канале у кухињском простору, изолационим материјалом дебљине 19мм са парном браном.</t>
  </si>
  <si>
    <t xml:space="preserve">са следећим карактеристикама. </t>
  </si>
  <si>
    <t>Трошкове енергента за топлу пробу сноси извођач радова.</t>
  </si>
  <si>
    <t>Испорука и инсталација рачунара мини тоwер рачунара са:
1. процесором ИНТЕЛ и5-3330 3.0 
2. меморијом 4096МБ, 
3. тврдим диском 1TB,
4.  две видео картице са графичким процесором и меморијом од 4GB Интел® HD, 
5. уређајем ДВД±РW, 
6. напајањем 500W, 
7. тастатуром и оптичким мишем 
8. са инсталираним Wиндоwс 7/8 оперативним системом 
9. и инсталираним софтвером за видео матрицу одабраних кључних камера на једном монитору и на другом монитору могућност приказа са једне одабране камере, са достављањем сертификата за дистрибуцију припадајућег софтвера за видео надзор.</t>
  </si>
  <si>
    <t xml:space="preserve">Испорука и монтажа централног уређаја система сигнализације провале и контроле приступа са :
1. максимално 192 зоне,
2.  MULTIBUS технологија, 
3. 8 зона на плочи ( 16 са АТЗ ), 
4.  8 партиција, 
5. 5 PGM излаза на плочи, 
6. уграђена функција контроле приступа,
7.  до 254 модула за проширење, 
8. без кутије 1"x11" 
9. Алармна централа 192 зоне БУС, са гласовним комуникатором, 
10. могућност повезивања до 8 тел.бројева,
11.  активација/деактивација система опутем тел., компатибилан  са MG серијом, 
12. Spectra СП, ЕВО, Е55/Е65, 
13. са мрежним трансформатором и акумулатором 12V-7Ah,
14.  у металној кутији за алармне централе димензија 11"x11"(280x280x80мм)  са тампером, 
</t>
  </si>
  <si>
    <t>Позиција обухвата испоруку  одговарајуће светиљке, сличног доле наведеном типу, комплет са одговарајућим изворима светлости и прибором за постављање. Уз тендерску документацију доставити прорачун расвете за карактеристичне просторе са понуђеним светиљкама за сваки тип светиљке.  Светиљке су у следећем нивоу обраде:</t>
  </si>
  <si>
    <t>Спољни уредјај је снабдевен:  
- функцијом ЕЦТ Евапоратион Температуре Цонтрол, контролом температуре исправања приликом хладјења 
- функцијом Цонтинуоус хеатинг, приликом дефрост циклуса
- функцијом прехеат дефрост
- лоw ноисе функција
УРЕЂАЈ ПОСЕДУЈЕ ЕУРОВЕНТ СЕРТИФИКАТ и ПОСЕДУЈЕ ПОДАТКЕ СЕЕР/СЦОП према (ЕН14825)</t>
  </si>
  <si>
    <t>EER: 4.57, COP: 4.56
СЕЕР/СЦОП (ЕН14825): 8.53/4.12</t>
  </si>
  <si>
    <t>ДЕМОНТАЖНИ РАДОВИ</t>
  </si>
  <si>
    <t>НАПОМЕНА:</t>
  </si>
  <si>
    <t>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се продаје отпаду.</t>
  </si>
  <si>
    <t>А</t>
  </si>
  <si>
    <t>ДЕМОНТАЖНИ РАДОВИ СА ОДНОШЕЊЕМ НА ДЕПОНИЈУ</t>
  </si>
  <si>
    <t>Демонтажа и сечење комплетне цевне мреже у топлотној подстаници (пречника DN100 дп DN15). Ова позиција обухвата разводне и повратне цеви, прикључке на експанзиони суд и слично.</t>
  </si>
  <si>
    <t>Демонтажа и цечење комплетне цевне мреже топловодног грејања у објекту (пречника DN65 до DN15). Ова позиција обухвата разводне и повратне цеви радијаторског грејања.</t>
  </si>
  <si>
    <t>Демонтажа постојеће опреме, оштећених канала и дотрајале итолације са вентилационих канала за убацивање и извлачење ваздуха.</t>
  </si>
  <si>
    <t>ДЕМОНТАЖНИ РАДОВИ СА ЗАПИСНИЧКОМ ПРЕДАЈОМ ИНВЕСТИТОРУ</t>
  </si>
  <si>
    <t>Демонтажа постојећег измењивача топлоте, циркулационих пумпи, трокраких вентила и експанзионих посуда и записничка предаја инвеститору.</t>
  </si>
  <si>
    <t>Напомена: Овом позицијом је обухваћена демонтажа опреме са свом пратећом арматуром и опремом за качење.</t>
  </si>
  <si>
    <t>Демонтажа постојећих чланкастих радијатора, у комплету са арматуром и опремом за качење</t>
  </si>
  <si>
    <t>Демонтажа постојећих сплит клима система (спољна и унутрашња јединица), у комплету са фреонском и кондензном цевном мрежом, електро кабловима, арматуром и опремом за качење</t>
  </si>
  <si>
    <t>В</t>
  </si>
  <si>
    <t>Г</t>
  </si>
  <si>
    <t>Систем 1.2</t>
  </si>
  <si>
    <t>Систем 1.3</t>
  </si>
  <si>
    <t>Систем 2</t>
  </si>
  <si>
    <t>Унутрашња каналска јединица</t>
  </si>
  <si>
    <t>Ђ</t>
  </si>
  <si>
    <t>Е</t>
  </si>
  <si>
    <t>3.6.2.</t>
  </si>
  <si>
    <t>ПРЕДМЕР И ПРЕДРАЧУН ХИДРОТЕХНИЧКИХ ИНСТАЛАЦИЈА</t>
  </si>
  <si>
    <t>р.бр.</t>
  </si>
  <si>
    <t>опис позиције</t>
  </si>
  <si>
    <t>ј.м</t>
  </si>
  <si>
    <t>кол.</t>
  </si>
  <si>
    <t>цена/ј.м.</t>
  </si>
  <si>
    <t>свега</t>
  </si>
  <si>
    <t>Демонтажа и рушење</t>
  </si>
  <si>
    <t>1.1.</t>
  </si>
  <si>
    <t xml:space="preserve">Демонтажа постојећих санитарних уређаја, арматуре и опреме. Сакупљање демонтираних елемената и одлагање на за то предвиђено место. Поновна монтажа истих уређаја и опреме по завршетку реконструкције кухиње.
Обрачунава се по уређају.                                                                                                                      </t>
  </si>
  <si>
    <t>Судопер</t>
  </si>
  <si>
    <t>умиваоник</t>
  </si>
  <si>
    <t>ВЦ</t>
  </si>
  <si>
    <t xml:space="preserve">Туш </t>
  </si>
  <si>
    <t>1.2.</t>
  </si>
  <si>
    <t xml:space="preserve">Демонтажа и изношење постојећих фиксних и мобилних уређаја и кухињске опреме. Сакупљање демонтираних елемената и одлагање на за то предвиђено место. Поновна монтажа истих уређаја и опреме по завршетку реконструкције кухиње. Обрачунава се по уређају.                                                                                                                      </t>
  </si>
  <si>
    <t>Висеће полице</t>
  </si>
  <si>
    <t>Стојеће полице и ормани</t>
  </si>
  <si>
    <t>Столови-пултови</t>
  </si>
  <si>
    <t>Мобилна опрема</t>
  </si>
  <si>
    <t>топли блок - казани , пећи и шпорети</t>
  </si>
  <si>
    <t>тешка мобилна опрема</t>
  </si>
  <si>
    <t>1.3.</t>
  </si>
  <si>
    <t xml:space="preserve">Демонтажа постојеће цевне мреже и арматура на водоводној инсталацији на санитарним чворовима и вертикалама хладне воде, топле воде и циркулације и пожарној хидрантској мрежи а према пројекту. Сакупљање демонтираних елемената и одлагање на за то предвиђено место.Обрачунава се по метру дужном демонтираног цевовода.                                                                                                                                                                           </t>
  </si>
  <si>
    <t>1.4.</t>
  </si>
  <si>
    <t xml:space="preserve">Демонтажа постојеће цевне мреже и елемената фекалне канализације на санитарним чворовима и вертикалама а према пројекту. Сакупљање демонтираних елемената и одлагаwе на за то предви|ено место.Обрачунава се по метру дужном демонтираног цевовода .                                                                                                                      </t>
  </si>
  <si>
    <t>1.5.</t>
  </si>
  <si>
    <t xml:space="preserve">Разбијање слојева  
Разбијање слојева пода, подне плоче и зида за извођење за демонтажу постојећих и постављање нових водоводних и канализационих инсталација и поправка након изведених инсталација.                                                                            Обрачунава се паушално по купатилу.                                                                                                                      </t>
  </si>
  <si>
    <t>1.6.</t>
  </si>
  <si>
    <t xml:space="preserve">Одвоз материјала
Одвоз демонтираног материјала на депонију за то предвиђену коју одреди локална самоуправа или до депоније коју обезбеђује сам понуђач-извођач. потребно планирање и трошкове депоније. У цену је урачунат утовар, транспорт и истовар на депонији, потребно планирање и трошкове депоније. Обрачунава се по м3 материјала. </t>
  </si>
  <si>
    <t>m3</t>
  </si>
  <si>
    <t>СВЕГА ДЕМОНТАЖЕ И РУШЕЊА</t>
  </si>
  <si>
    <t>ГРАЂЕВИНСКИ РАДОВИ</t>
  </si>
  <si>
    <t>2.1.</t>
  </si>
  <si>
    <t xml:space="preserve">Разбијање тротоара
Разбијање слојева тротоара за извођење водоводног и канализационог прикључка и поправка тротоара по изведеном прикључку.                                                                                  Обрачунава се по м2 тротоара.                                                                                                                      </t>
  </si>
  <si>
    <t>водовод</t>
  </si>
  <si>
    <t>2.2.</t>
  </si>
  <si>
    <t xml:space="preserve">Ископ рова
Машински (80%)и ручни (20%) ископ рова за полагање цевовода и објеката на мрежи , са планирањем и извођењем дна по пројектованим котама, ширине 80-100цм. Ископани материјал депоновати на 1м од ивице рова да би се спречило одроњавање. Машински се врши груби ископ а ручно фини ископ са планирањем дна до пројектованих кота. Обрачунава се по м3 ископаног материјала.                                                                                                                      </t>
  </si>
  <si>
    <t>у земљи III и IV категорије</t>
  </si>
  <si>
    <t>ширине рова 80 цм фекална канализација</t>
  </si>
  <si>
    <t xml:space="preserve">0 - 2 m </t>
  </si>
  <si>
    <t xml:space="preserve">2 - 4 m </t>
  </si>
  <si>
    <t xml:space="preserve">2.3. </t>
  </si>
  <si>
    <t>Песак
Израда пешчане подлоге и облоге око цевовода. Дебљина слоја песка је 10цм испод и изнад цеви. У цену је урачуната набавка, транспорт дуж рова и насипање песка са набијањем до потребне збијености. Крупноћа зрна не сме бити већа од    3-4мм. Обрачунава се по м3 уграђеног песка.</t>
  </si>
  <si>
    <t>канализација</t>
  </si>
  <si>
    <t>m4</t>
  </si>
  <si>
    <t xml:space="preserve">2.4. </t>
  </si>
  <si>
    <t>2.5.</t>
  </si>
  <si>
    <t xml:space="preserve">Одвоз материјала
Одвоз демонтираног материјала на депонију за то предвиђену коју одреди локална самоуправа или до депоније коју обезбеђује сам понуђач-извођач. потребно планирање и трошкове депоније. У цену је урачунат утовар, транспорт и истовар на депонији, потребно планирање и трошкове депоније. Обрачунава се по м3 материјала у самониклом стању.   </t>
  </si>
  <si>
    <t>2.6.</t>
  </si>
  <si>
    <t>Затрпавање рова земљом из ископа                     Захватање материјала из ископа и затрпавање рова након монтаже цеви. Затрпавање рова се врши у слојевима по 20 цм. Збијање вршити до MSmin=2 KN/cm2 , што се на захтев Надзорног органа доказује опитима плочом.</t>
  </si>
  <si>
    <t>2.7.</t>
  </si>
  <si>
    <t>Ревизиони силази</t>
  </si>
  <si>
    <t xml:space="preserve">Набавка , транспорт и уградња округлх РС Р=1,00м и Р=1,20м , од готових елемената („бунарски прстен“) , висине ( 25-100)цм , изграђених од АБ 30-водонепропусни.
У елементе спада  (осим прстенова) :                  Постоље шахта тзв. , кинета х=90цм са уграђеном спојницом за везу цевовода.
Завршни прстен (тзв. „конус „Ø1000/ Ø625). Висина х= 0,60м у зависности од потребе уградње. Прстен за поклопац, предвиђен за уградњу свих врста поклопаца за шахт. Плаћа се по метру дужном уграђеног шахта са свим монтажним елементима. </t>
  </si>
  <si>
    <t xml:space="preserve">Р=1,00м  </t>
  </si>
  <si>
    <t xml:space="preserve">Конусни прстени+прс.пок.  </t>
  </si>
  <si>
    <t xml:space="preserve">Бунарски прстен са кинетом       </t>
  </si>
  <si>
    <t>m1</t>
  </si>
  <si>
    <t>2.8.</t>
  </si>
  <si>
    <t>Темељи ревизионих силаза</t>
  </si>
  <si>
    <t>Израда , на лицу места , темеља за ревизионе силазе (из .поз. 1.9) од армираног бетона (МБ-30) димензије према пречнику окна са дебљином плоче д=20цм.  Обрачунава се по м3 уграђеног бетона.</t>
  </si>
  <si>
    <t>РО100 цм АБ плоча 1,4x1,4м - д=20цм 2ком х 0.40</t>
  </si>
  <si>
    <t>2.9.</t>
  </si>
  <si>
    <t xml:space="preserve">Поклопац за окно 
Набавка и уградња ливено-гвоздених поклопаца са рамом на отвору за силажење у окно. Поклопац уградити у равни терена. Сва удубљења и отворе између бетона и рама испунити асфалтом.  Обрачунава се по комаду уграђеног поклопца.
</t>
  </si>
  <si>
    <t>а) за оптерећење Б125  600 мм -</t>
  </si>
  <si>
    <t>2.10.</t>
  </si>
  <si>
    <t>Пењалице                                                                             Набавка и уградња пењалица у шахтовима. Пењалице су  по детаљу, тип "Б", на вертикалном размаку од 30 цм. Обрачунава се по комаду уграђене пењалице.</t>
  </si>
  <si>
    <t>СВЕГА ГРАЂЕВИНСКИ РАДОВИ</t>
  </si>
  <si>
    <t xml:space="preserve"> ВОДОВОД</t>
  </si>
  <si>
    <t>3.1.</t>
  </si>
  <si>
    <t>3.1.1</t>
  </si>
  <si>
    <t>Цеви хладне воде класе SDR11 (ПН 10)</t>
  </si>
  <si>
    <t>15мм  (ДН20) унутрашњи пречник цеви 16.2 мм</t>
  </si>
  <si>
    <t>20мм  (ДН25) унутрашњи пречник цеви 20.4 мм</t>
  </si>
  <si>
    <t>25мм  (ДН32) унутрашњи пречник цеви 26.2 мм</t>
  </si>
  <si>
    <t>3.1.2</t>
  </si>
  <si>
    <t>ПП цеви топле воде:</t>
  </si>
  <si>
    <t>Цеви за топлу воду класе СДР7.4 термо стабилизоване (композитне) (ПН10) .</t>
  </si>
  <si>
    <t>3.2.</t>
  </si>
  <si>
    <t>Водоводне поцинковане челичне цеви 
Набавка транспорт и монтажа водоводних поцинкованих челичних цеви  за радни притисак од 10 бара са фитинзима и спојним материјалом. Позицијом су обухваћени припремни радови, пренос материјала, преглед и испитивање цеви и комада, сечење цеви и  монтирање. Испитивање мреже према техничким условима и дезинфекција после испитивања, када се мрежа покаже исправном. Обрачунава се и плаћа по метру дужном цевовода а према пречнику цеви.</t>
  </si>
  <si>
    <t>50мм ( 2``)</t>
  </si>
  <si>
    <t>40мм ( 6/4``)</t>
  </si>
  <si>
    <t>32мм ( 5/4``)</t>
  </si>
  <si>
    <t>25мм ( 1``)</t>
  </si>
  <si>
    <t>20мм ( 3/4``)</t>
  </si>
  <si>
    <t>15мм ( 1/2``)</t>
  </si>
  <si>
    <t>3.3.</t>
  </si>
  <si>
    <t>Термоизолација мреже                                                                                                  Набавка и уградња термизолације цеви проводности Л = 0.040 W/(мК) армафлеx - туболит или сличне истих карактеристика са свим потребним спојним материјалом.На месту вентила прекинути изолацију. Обрачунава се по метру дужном поставшене изолације према пречницима.</t>
  </si>
  <si>
    <t>цеви топле воде слободне:</t>
  </si>
  <si>
    <t>22 x 19 (1/2")</t>
  </si>
  <si>
    <t>28 x 19 (3/4")</t>
  </si>
  <si>
    <t>35 x 19 (1")</t>
  </si>
  <si>
    <t>42 x 19 (5/4")</t>
  </si>
  <si>
    <t>цеви хладне воде у зиду и слободне:</t>
  </si>
  <si>
    <t>22 x 4 (1/2")</t>
  </si>
  <si>
    <t>28 x 4 (3/4")</t>
  </si>
  <si>
    <t>35 x 4 (1")</t>
  </si>
  <si>
    <t>42 x 4 (5/4")</t>
  </si>
  <si>
    <t>48 x 4 (6/4")</t>
  </si>
  <si>
    <t>60 x 19 (2")</t>
  </si>
  <si>
    <t>3.4.</t>
  </si>
  <si>
    <t>Пропусни вентили
Набавка и монтажа ППР равних пропусних вентила са точком. Обрачунава се по комаду.</t>
  </si>
  <si>
    <t>а) без испуста</t>
  </si>
  <si>
    <t>32мм</t>
  </si>
  <si>
    <t>25мм</t>
  </si>
  <si>
    <t>б)са испустом</t>
  </si>
  <si>
    <t>50мм</t>
  </si>
  <si>
    <t>3.5.</t>
  </si>
  <si>
    <t xml:space="preserve">Вентил са капом 
Набавка и монтажа ППР равних пропусних вентила,  хромираном капом и розетном.  Обрачунава се по комаду уграђеног вентила.                                                                                               </t>
  </si>
  <si>
    <t>15мм</t>
  </si>
  <si>
    <t>3.6.</t>
  </si>
  <si>
    <t>Т.П. у кухињи                                                          Набавка и монтажа вентила за прикључак  санитарних уређаја. Обрачунава се по комаду.</t>
  </si>
  <si>
    <t xml:space="preserve">Вентил са холендером  3/4``  </t>
  </si>
  <si>
    <t xml:space="preserve">Вентил   3/4``  </t>
  </si>
  <si>
    <t>3.7.</t>
  </si>
  <si>
    <t>Угаони вентил
Набавка и монтажа пропусног угаоног вентила 15/15мм  са хромираном капом и розетном, за прикључак водокотли}а и санитарних уређаја.
Обрачунава се по комаду.</t>
  </si>
  <si>
    <t>3.8.</t>
  </si>
  <si>
    <t xml:space="preserve">Неповратни вентил 
Набавка и монтажа неповратних вентила на обилазном воду код уређаја за повишење притиска. Обрачунава се по комаду уграђеног вентила.                                                                                               </t>
  </si>
  <si>
    <t>3.9.</t>
  </si>
  <si>
    <t>Зидни пожарни хидрант
Набавка и монтажа зидног пожарног хидранта  52мм са вентилом, пожарним цревом дужине 15м и  млазницом смештеним у металном ормарићу са ознаком Н на вратанцима.
Обрачунава се по комаду.</t>
  </si>
  <si>
    <t>3.10.</t>
  </si>
  <si>
    <t>Опрема спољног хидранта
Набавка и постављање спољног хидрантског ормана за наземни хидрант са опремом : 4 црева 52мм- 15м, 2 млазнице 52мм, кључ за надземни хидрант, 1 кључ за спојке АБЦ, 1 кључ за спојке Ц. 
Обрачунава се по комаду коплетираног и постављеног ормана.</t>
  </si>
  <si>
    <t>3.11.</t>
  </si>
  <si>
    <t>Повезивање 
Повезивање нове водоводне инсталације,  на постојећу.</t>
  </si>
  <si>
    <t>3.12.</t>
  </si>
  <si>
    <t>Испирање и дезинфекција
Испирање и дезинфекција водоводне мреже по завршеном испитивању, када се мрежа покаже исправном. Обрачунава се по метру дужном цеви.</t>
  </si>
  <si>
    <t>3.13.</t>
  </si>
  <si>
    <t>Испитивање
По завршеној монтажи када се покаже исправном извршити испитивање водоводне мреже на пробни притисак од 12 бара а према техничким условима и сачинити записник. 
Обрачунава се по метру дужном цевовода.</t>
  </si>
  <si>
    <t>СВЕГА  ВОДОВОД</t>
  </si>
  <si>
    <t xml:space="preserve">КАНАЛИЗАЦИЈА </t>
  </si>
  <si>
    <t>4.1.</t>
  </si>
  <si>
    <t>ПВЦ канализационе цеви                                                                                               Набавка и монтажа ПЕ или ПВЦ цеви и фазонских комада за кућну канализацију, са спојем на муф, гуменим прстеном. Цеви за конструкцију фиксирати испод  сваког муфа одговарајућим обујмицама а на растојању не већем од 75цм у хоризонтали и 1м у вертикали. По завршетку монтаже мреже све отворе-прикључке затворити одговарајућим поклопцима. По завршетку монтаже инсталација се испитује на водонепропустљивост, према упутству, у присуству надзорног органа. Позицијом су обухваћена потребна штемовања, крпљење жљебова и заптивање пролаза. Обрачунава се по метру дужном цевовода, мерено по осовини.</t>
  </si>
  <si>
    <t xml:space="preserve">унутрашњи пречник 150мм  (НО160)  </t>
  </si>
  <si>
    <t>унутрашњи пречник 100мм  (НО110)</t>
  </si>
  <si>
    <t>унутрашњи пречник   65мм   (НО75)</t>
  </si>
  <si>
    <t>унутрашњи пречник   40мм   (НО50)</t>
  </si>
  <si>
    <t xml:space="preserve">4.2.    </t>
  </si>
  <si>
    <t>Подни сливници                                                                                                                  Набавка и уградња сливника са сифоном и решетком. Решетке сливника у санитарним просторијама су од роста или хромиране. Сливници у купатилима су са прикључком за каду. Хидроизолациони слој повезати са сливником. Водити рачуна  да уграђена решетка буде у нивоу готовог пода.Обрачунава се по комаду уграђеног сливника у зависности од величине.</t>
  </si>
  <si>
    <t xml:space="preserve"> 75мм - туш простор</t>
  </si>
  <si>
    <t xml:space="preserve"> 75мм - санит. просторије</t>
  </si>
  <si>
    <t xml:space="preserve">4.3.    </t>
  </si>
  <si>
    <t>Подни сливници     ЛГ                                                                                                             Набавка и уградња ЛГ сливника са сифоном и решетком.  Хидроизолациони слој повезати са сливником. Водити рачуна  да уграђена решетка сливника  од ЛГ буде у нивоу готовог пода.Обрачунава се по комаду уграђеног сливника у зависности од величине.</t>
  </si>
  <si>
    <t xml:space="preserve"> 100мм - у техн. просторијама.</t>
  </si>
  <si>
    <t xml:space="preserve"> 100мм - у кухињи</t>
  </si>
  <si>
    <t>4.4.</t>
  </si>
  <si>
    <t>TП кухиња                                                                                                                           Повезивање кухињског елемента према технологији. Обрачунава се по повезаном елементу.</t>
  </si>
  <si>
    <t>прикључак типа F</t>
  </si>
  <si>
    <t>прикључак типа G</t>
  </si>
  <si>
    <t>прикључак типа Q</t>
  </si>
  <si>
    <t>прикључак типа J</t>
  </si>
  <si>
    <t xml:space="preserve">4.5.    </t>
  </si>
  <si>
    <t>Кровни сливници     ЛГ                                                                                                              пода.Обрачунава се по комаду уграђеног сливника у зависности од величине.</t>
  </si>
  <si>
    <t>4.6.</t>
  </si>
  <si>
    <t>Вентилациона решетка                                                                                                     Набавка и уградња типске вентилационе решетке од поцинкованог лима за уградњу у фасадни зид на врху канализационе вертикале, пречника 150мм. Обрачунава се по уграђеној решетци.</t>
  </si>
  <si>
    <t>4.7.</t>
  </si>
  <si>
    <t>Вентилациона капа                                                                                                     Набавка и уградња типске вентилационе капе на врху сваке канализационе вертикале изнад крова, пречника 120/150мм. Обрачунава се по уграђеној капи.</t>
  </si>
  <si>
    <t xml:space="preserve">пречника 150мм. </t>
  </si>
  <si>
    <t>4.8.</t>
  </si>
  <si>
    <t>Сепаратор масти                                                    Набавка и уградња  сепаратора  4л/с , SF400 separatori masti od PE-HD-a (LIPUMAX) за спољну уградњу унутрашњег пречника 1000 мм , са ЛГ поклопцем 600 мм калсе оптерећења Б125..Обрачунава се по комплет уграђеном сепаратору.</t>
  </si>
  <si>
    <t>4.9.</t>
  </si>
  <si>
    <t xml:space="preserve">Препумпавање                                                                                                      Набавка и уградња система за препумпавање (типа GRUNDFOS или слично) са две муљне уроњене пумпе, са затварачима и неповратним вентилима, нивостатом и командном таблом са аутоматиком смештеном на нивоу подрума. Аутоматика је са звучном дојавом.                                                                                                                                                                                   Пумпа  ДН25мм са потисним цевоводом Ǿ25мм затварачем и неповратним вентилом, са  карактеристикама :Q=5,00л/с, Х=4.40м, снаге 1.8кВ. Обрачунава се комплет уграђено постројење.
</t>
  </si>
  <si>
    <t>4.10.</t>
  </si>
  <si>
    <t>Потисни цевовод 
Набавка транспорт и монтажа ППР цеви за радни притисак од 10 бара и температуру воде 0/70 степени Целзијусових,  са спојним елементима и материјалом за монтажу. Позицијом су обухваћени припремни радови, пренос материјала, преглед и испитивање цеви и комада, сечење цеви и  монтирање.
Испитивање мреже према техничким условима. Обрачунава се и плаћа по метру дужном цевовода а према пречнику цеви.</t>
  </si>
  <si>
    <t>25мм (ДН32)</t>
  </si>
  <si>
    <t>4.11.</t>
  </si>
  <si>
    <t>Повезивање 
Повезивање нове канализационе инсталације,  на постојећу канализациjу.</t>
  </si>
  <si>
    <t>4.12.</t>
  </si>
  <si>
    <t>Провера испирање и испитивање                                                        Чишћење и испирање после постављања нових развода. Испитивање изведене канализационе мреже на непропусносност споја према техничким прописима. Обрачунава се по метру дужном канала.</t>
  </si>
  <si>
    <t>СВЕГА ИНСТАЛАЦИЈЕ КАНАЛИЗАЦИЈЕ</t>
  </si>
  <si>
    <t>5.1.</t>
  </si>
  <si>
    <t>ВЦ шоља керамичка типа БАЛТИК или, СИМПЛОН  са гуменим подметачем за постављање на под и пластичном ВЦ даском са поклопцем од тврде пластике. Нискомонтажни пластични водокотлића са угаоним вентилом спојити хромираном армираном цеви. Обрачунава се по комплет монтираном ВЦ-у.</t>
  </si>
  <si>
    <t xml:space="preserve">ВЦ шоља типа СИМПЛОН </t>
  </si>
  <si>
    <t>ВЦ шоља типа ДЕЧИЈА</t>
  </si>
  <si>
    <t>5.2.</t>
  </si>
  <si>
    <t>Умиваоник                                                                                                                                                    Набавка и уградња надградног керамичког умиваоника , са одливно преливним металним вентилом , сифоном 32мм и хромираном розетном. Набавка и уградња хромиране стојеће ТХВ батерије за умиваоник са еластичним армираним прикључцима (2ком). Обрачунава се по комплет монтираном умиваонику. Маска којом се облаже подконструкција умиваоника, дефинисана посебно.</t>
  </si>
  <si>
    <t>56-48 цм</t>
  </si>
  <si>
    <t>Дечији умиваоник</t>
  </si>
  <si>
    <t>5.3.</t>
  </si>
  <si>
    <t>ТХВ батерија за дечији умиваоник                                                                                                                               Набавка и уградња хромиране стојеће сензорске термостатске ТХВ батерије за умиваоник са еластичним армираним прикључцима (2ком).Обрачунава се по комплет монтираној батерији.</t>
  </si>
  <si>
    <t>5.4.</t>
  </si>
  <si>
    <t>ТХВ батерија за Умиваоник                                                                                                                               Набавка и уградња хромиране зидне ТХВ батерије за умиваоник са еластичним армираним прикључцима (2ком).Обрачунава се по комплет монтираној батерији.</t>
  </si>
  <si>
    <t>5.5.</t>
  </si>
  <si>
    <t>Када туш                                                                                                                                Набавка , уградња и повезивање акрилне туш каде 80/80 цм, са пластичном кабином, на канализацију повезана са одливно преливним вентилом 40мм. Набавка и уградња ТХВ туш батерије са клизним носачем ручног туша. Обрачунава се по комплет опремљеном тушу.</t>
  </si>
  <si>
    <t>5.6.</t>
  </si>
  <si>
    <t xml:space="preserve">ТХВ  батерија за судопер                                                                                        Повезивање кухињског елемента према технологији.Обрачунава се по комплет монтираној батерији.  </t>
  </si>
  <si>
    <t>5.7.</t>
  </si>
  <si>
    <t>Виндабона                                                                                                                           Набавка и уградња  зидне чесменске шоље, емајлиране, са ПВЦ сифоном и зидном точећом славином са холендером.  Обрачунава се по комплет виндабони.</t>
  </si>
  <si>
    <t>5.8.</t>
  </si>
  <si>
    <t xml:space="preserve">Санитарна галантерија у санит. чворовима                                                                                       Набавка и уградња санитарне опреме и галантерије у санитарним чворовима (по избору надзорног органа, на основу узорка). Обрачунава се по комплет монтираној опреми.  </t>
  </si>
  <si>
    <t>посуда за течни сапун</t>
  </si>
  <si>
    <t xml:space="preserve">држач папирних убруса </t>
  </si>
  <si>
    <t xml:space="preserve">држач тоалет папира  </t>
  </si>
  <si>
    <t>5.9.</t>
  </si>
  <si>
    <t xml:space="preserve">Набавка и монтажа огледала, облик и димензије  по избору инвеститора  </t>
  </si>
  <si>
    <t xml:space="preserve">Дечији </t>
  </si>
  <si>
    <t>Запослени</t>
  </si>
  <si>
    <t>СВЕГА САНИТАРНИ УРЕЂАЈИ</t>
  </si>
  <si>
    <t>СВЕГА ИНСТАЛАЦИЈЕ САНИТАРНО ТЕХНИЧКОГ ВОДОВОДА</t>
  </si>
  <si>
    <t xml:space="preserve">СВЕГА ХИДРОТЕХНИЧКЕ ИНСТАЛАЦИЈЕ   </t>
  </si>
  <si>
    <t>- сензор покрета са контактом 16 А, време пропуштања напајања подесиво од 0 - 10 мин.</t>
  </si>
  <si>
    <t>- сензор присуства са контактом 16 А, време пропуштања напајања подесиво од 0 - 10 мин.</t>
  </si>
  <si>
    <t xml:space="preserve">Обрачун се врши по м2 хоризонталне пројекције демонтираног кровног покривача, са одвозом шута ван градилишта, на депонију. </t>
  </si>
  <si>
    <t>Обрачун се врши по м2 улоњеног кровног покривача са одвозом шута ван градилишта, на депонију.</t>
  </si>
  <si>
    <t>По завршеној демонтажи, комплетирати рамове са крилима, сложити и депоновати на место које одреди Инвеститор.</t>
  </si>
  <si>
    <t>При демонтажи водити рачуна да се преграде сачувају и у исправном стању предају инвеститору.</t>
  </si>
  <si>
    <t>Демонтажа и уклањање подне облоге од терацо плоча ( са делом пода од дасака).</t>
  </si>
  <si>
    <t>Уклањање пода од винфлекс плоча са лепком.</t>
  </si>
  <si>
    <t>Поправка оштећених зидова  и плафона од  бетона или опеке након проласка или демонтаже инсталација, видљивог утицаја влаге или услед дотрајалости.</t>
  </si>
  <si>
    <t xml:space="preserve">Пажљива демонтажа олучних вертикала и хоризонтала од поцинкованог лима. </t>
  </si>
  <si>
    <t xml:space="preserve">Ценом обухватити и скидање свих помоћних елемената олука (котића, лула, носача, завртњева и др.) као утовар и транспорт демонтираног материјала на депонију. </t>
  </si>
  <si>
    <t xml:space="preserve">У цену укључена и скела за рад на висини. </t>
  </si>
  <si>
    <t>Обрачун  по м1 демонтираног олука.</t>
  </si>
  <si>
    <t>ХОРИЗОНТАЛНИ ОЛУЦИ</t>
  </si>
  <si>
    <t>1,55x7+11,55 = 22,40</t>
  </si>
  <si>
    <t>ВЕРТИКАЛНИ ОЛУЦИ</t>
  </si>
  <si>
    <t>3,75x4+4,55x3+2,8 = 31,45</t>
  </si>
  <si>
    <t>м1</t>
  </si>
  <si>
    <t xml:space="preserve">Пажљива демонтажа заштитних прозорских решетки од флахова и плетене жице. </t>
  </si>
  <si>
    <t xml:space="preserve">Ценом обухватити и скидање свих помоћних елемената  ( носача, завртњева и др.) као и утовар са транспортом демонтираног материјала на депонију. </t>
  </si>
  <si>
    <t>Обрачун  по м2 демонтиране решетке.</t>
  </si>
  <si>
    <t>(2,4x0,7)x2+(3,25x0,7)x4+2,4x0,7 = 14,14</t>
  </si>
  <si>
    <t>4,9x0,8+(3,25x1,0)x3+3,25x0,8+2,55x3,10+0,75x1,4= 25,23</t>
  </si>
  <si>
    <t>Набавка материјала и изградња равног, непроходног крова (са одговарајућим слојевима) и завршним слојем од ПВЦ водонепропусне мембране.</t>
  </si>
  <si>
    <t>(16,35x2,45+(1,20x2,80)x2)x1,15</t>
  </si>
  <si>
    <t xml:space="preserve"> Након постављаља термизолације која се лепи и механички причвршћује одговарајућим типловима, поставља се мрежица са лепком, а затим се наноси завршни слој од танкослојног малтера.</t>
  </si>
  <si>
    <t>Израда полимер-цементне хидроизолације у кухињи, санитарним чворовима и пратећим просторијама.</t>
  </si>
  <si>
    <t>Очишћену подлогу наквасити. Све спојеве зид-под и зид-зид обрадити гумираном полиестерском траком, продоре обрадити гумираним полистиренским манжетнама. На комплетну површину нанети слој глетилицом високо еластичног цементно-полимерног малтера (приоњивости 1Н/мм, растезљивости 18 по ДИН 53504 са премошћавањем пукотина ширине до 1мм) у који се утискује мрежица од стаклених влакана.</t>
  </si>
  <si>
    <t>Изолација се на зидове премазује до висине од 30 цм  на зидове са санитарним елементима 120, см а иза туш каде 200 цм.</t>
  </si>
  <si>
    <t>95,69+17,30+3,92+2,61+8,59+7,34+7,28+7,34+9,31+ 2,52+12,41</t>
  </si>
  <si>
    <t>15,64+4,86+4,32+3,13+8,66+8,16+8,11+8,15+9,31+ 6,88+7,54</t>
  </si>
  <si>
    <t>Набавка и постављање термизолације пода у просторијама за боравак деце.</t>
  </si>
  <si>
    <t>Термизолацију радити од екструдираних полистирен плоча дебљине 2 цм са храпавом површином. Плоче треба да имају коефицијент топлотне проводљивости λ  &lt; 0,034, чврстоће на притисак мин. 200 kPa.</t>
  </si>
  <si>
    <t>Обрачун по м2 постављене термизолације</t>
  </si>
  <si>
    <t>61,09+61,96+76,83+76,83+92,56</t>
  </si>
  <si>
    <t xml:space="preserve">Израда армирано бетонских серклажа марке МБ 20. Израдити оплату и серклаже армирати по пројекту, детаљима и статичком прорачуну. Бетон уградити и неговати по прописима. У цену улазе и оплата и помоћна скела. </t>
  </si>
  <si>
    <t>Обрачун по м3 серклажа.</t>
  </si>
  <si>
    <t>АРМИРАЧКИ РАДОВИ</t>
  </si>
  <si>
    <t>Набавка , чишћење, савијање монтажа и уградња ребрасте арматуре и арматурних мрежа Q 188 у сваему према спецификацији и детаљима из пројектно- техничке документације. Количине арматуре су дате апроксимативно, а тачне количине добиће се по завршетку статичких детаља.</t>
  </si>
  <si>
    <t>Обрачун по Кг уграђене арматуре.</t>
  </si>
  <si>
    <t>Кг</t>
  </si>
  <si>
    <t>Обрачун по м3 oтвора</t>
  </si>
  <si>
    <t xml:space="preserve"> VIII</t>
  </si>
  <si>
    <t>Подне  плочице од гранитне керамике су екстра класе - против клизне.</t>
  </si>
  <si>
    <t>Набавка и уградња зидне сокле од гранитне керамике висине 10 цм. Сокла је од исте керамике као и керамика на поду</t>
  </si>
  <si>
    <t>(1,85+2,00+6,00+17,51+1,80+2,40+27,00)x 2,40+(9,00x2,8)x5+(6,78x3,30)x2+(6,78x4,30)x2+(8,53x3,30)x2+(8,53x4,30)x2+10,28x3,30+10,28x4,30+(20,14+1,02+9,00+1,80)x2,40+2,62x2,40x2+9,51x2,40x2+1,95x2,40x2+ (2,50+3,20+2,20)x2,40+14,03x3,35+9,00x1,50+ 15,91x3,20+2,25x2,76+32,96x2,76</t>
  </si>
  <si>
    <t>ЛИМАРСКИ РАДОВИ</t>
  </si>
  <si>
    <t>Израда и монтажа висећих правоугаоних олука од пластифицираног челичног лима дебљине 0,7 мм. Олуке спјати поп нитнама на размаку не манјем од 3 цм и залепити силиконом. Држаче олука радити од пластифицираног флаха дим. 25x5мм и нитовати са предње стране олука. Држаче поставити на размаку од 80 цм.</t>
  </si>
  <si>
    <t>Обрачун по м1 олука</t>
  </si>
  <si>
    <t>РШ ( развијена ширина) 40 цм ширина 12 цм</t>
  </si>
  <si>
    <t>7,25+11,4</t>
  </si>
  <si>
    <t>РШ ( развијена ширина) 50 цм ширина 15 цм</t>
  </si>
  <si>
    <t>Обрачун по м1 олукчне вертикале</t>
  </si>
  <si>
    <t>РШ ( развијена ширина) 50 цм пресек 12x12 цм</t>
  </si>
  <si>
    <t>2,75x6+4,30x3+3,6x4</t>
  </si>
  <si>
    <t>3+2</t>
  </si>
  <si>
    <t>Израда и монтажа водоскупљача од челичног пластифицираног лима дебљине 0,8 мм.</t>
  </si>
  <si>
    <t>3+3+4</t>
  </si>
  <si>
    <t>Израда и монтажа опшивке надзидка - фасадног венца пластифицираним челичним лимом дебљине 0,7 мм.</t>
  </si>
  <si>
    <t>Спојеве лима радити фалцовањен или и нитовати једноредно на размаку од 30-40 мм. Између фалцева лим учврстити хафтерима, а у осталим деловима пластичним типловима са одговарајућим холшрафима.</t>
  </si>
  <si>
    <t>Обрачун по м1 опшивке</t>
  </si>
  <si>
    <t xml:space="preserve">РШ ( развијена ширина) до 66 цм </t>
  </si>
  <si>
    <t>16,15+11,55+3,06+7,4+11,1+9,93+4,1+8,76+32,66+8,15</t>
  </si>
  <si>
    <t>Набавка  и уградња унутрашњих једнокрилних врата са надсветлом.</t>
  </si>
  <si>
    <t>Обрачун по комаду уграђених и финално обрађених врата.</t>
  </si>
  <si>
    <t>Прозоре дихтовати трајно еластичном ЕПДМ гумом,вулканизованом на угловима. Прозори  су застакљени двослојним термо Флот стаклом  д=4+16+4 мм дебљине и дихтовани ЕПДМ гумом. Склоп прозора треба да има   коефицијент пролаза топлоте U(к) ≤ 1,5 W/м2К.</t>
  </si>
  <si>
    <t xml:space="preserve">Пластификација  профила у нијансама топлих боја (жута , црвена или слично), а одређује је представник Инвеститора, који одређује одговарајући оков за прозоре. </t>
  </si>
  <si>
    <t xml:space="preserve">Пластификација  профила у нијансама толих боја (жута , црвена или слично), а одређује је представник Инвеститора, који одређује одговарајући оков за прозоре. </t>
  </si>
  <si>
    <t>Надсветло застакљено термизолационим стаклом дебљине  4+16+4 мм.</t>
  </si>
  <si>
    <t>Обрачун се врши по комаду уграђених врата</t>
  </si>
  <si>
    <t>Двокрилна алуминијумска врата са надсветлом и фиксним застакљеним деловима (за поједине позиције)</t>
  </si>
  <si>
    <t>Парапете и нетранспарентне делове портала ( на вратима) радити од ал. кутијастих профила са изолацијом од камене вуне  и обложити алуминијумским лимом дебљине 1 мм. Дебљина термоизолације у нетранспарентнним деловима портала је 10 цм.</t>
  </si>
  <si>
    <t>Завршна обрада је пластификација у тону по избору Инвеститора.</t>
  </si>
  <si>
    <t xml:space="preserve">Крило и оквир врата су израђени од челичног лима, посебно заштићени и у завршној обради према захтеву пројектанта. </t>
  </si>
  <si>
    <t xml:space="preserve">Стругање и уклањање завршног слоја на зидовима, масне боје, тапета и др. материјала на зидовима </t>
  </si>
  <si>
    <t>XVII</t>
  </si>
  <si>
    <t>Санација објекта од влаге у подруму објекта и спречавање продора капиларног пењања влаге у кухињи (позиција се састоји од више подпозиција)</t>
  </si>
  <si>
    <t>Разбијање тротоара уз подрумски зид. Након разбијања и рушења, матријал утоватити на камион и одвести на депонију</t>
  </si>
  <si>
    <t>Обрачун по м2 уклоњеног тротоара по опису</t>
  </si>
  <si>
    <t>23,8x0,8</t>
  </si>
  <si>
    <t xml:space="preserve">Ручни ископ земље уз подрумски зид у дубини до темељне стопе и ширини од 1,2 м1. Ценом обухватити радове на осигурању рова од урушавања. Земља из рова се одлаже у близини ископа јер се иста након санације враћа. </t>
  </si>
  <si>
    <t>Обрачун по м3 ископа</t>
  </si>
  <si>
    <t>23,8x1,5x 2,5</t>
  </si>
  <si>
    <t xml:space="preserve"> 1.3</t>
  </si>
  <si>
    <t xml:space="preserve">Уклањање  постојеће заштите хидроизолације  и стругање и гуљење комлетне хидроизолације   са подрумских зидова и темељних стопа. Уклоњени материјал утоварити и транспортовати на депонију. </t>
  </si>
  <si>
    <t>Обрачун по м2 уклоњен Х.И са заштитом</t>
  </si>
  <si>
    <t>23,8x(2,48+0,3)</t>
  </si>
  <si>
    <t>Израда хоризонталне хидроизолације пресецањем зидова од опеке, дебљине 25 цм. Постојеће зидове штемовати (просецати) у ламелама дужине 80-100 цм висине неопходне за рад, доњу површину зида опрати и поравнати цементним малтером. Малтер премазати битулитом , нанети врућ премаз битумена , залепити кондорфлекс  и нанети други врућ премаз битумена. Водити рачуна о распореду и редоследу ламела и обавезном преклопу кондорфлекса између ламела. Шут прикупити, изнети, утоварити на камион и одвести на градску депонију</t>
  </si>
  <si>
    <t>Обрачун по м1 изведених радова по опису.</t>
  </si>
  <si>
    <t>1.5</t>
  </si>
  <si>
    <t>Израда хидроизолације темељних и подрумских зидова. Изолацију радити преко потпуно суве и чисте подлоге. Хладни премаз битулит  нанети четком или прскањем, на температури вишој од 10 степени. Битуменску масу загрејати највише до 180 степени Ц, стално мешати и нанети врућу у слоју 2-3 мм. Битуменску траку залепити одмах, са преклопом 15 цм.</t>
  </si>
  <si>
    <t xml:space="preserve">Хидроизолацију извести од следећих слојева: </t>
  </si>
  <si>
    <t>- хладан премаз битулитом</t>
  </si>
  <si>
    <t xml:space="preserve">- врућ премаз битуменом </t>
  </si>
  <si>
    <t xml:space="preserve">- Кондор 3, залепљен за подлогу </t>
  </si>
  <si>
    <t>- Кондор 3, смакнут 50 цм и залепљен за претходни слој</t>
  </si>
  <si>
    <t>Обрачун по м2 изведене Х.И</t>
  </si>
  <si>
    <t>23,8x2,4</t>
  </si>
  <si>
    <t>1.6</t>
  </si>
  <si>
    <t>1.7</t>
  </si>
  <si>
    <t xml:space="preserve">Израда заштите хидроизолације зидањем зида дебљине 6,5 цм пуном опеком у продужном малтеру размере 1:2:6. Превез радити на пола опеке. По завршеном зидању спојнице очистити. У цену улази помоћна скела. </t>
  </si>
  <si>
    <t>Обрачун по м2 озиданог зида</t>
  </si>
  <si>
    <t>1.8</t>
  </si>
  <si>
    <t>Враћање ископане земље у ров са набијањем и нивелисањем, као припреме за израду тампона од шљунка.</t>
  </si>
  <si>
    <t>1.9</t>
  </si>
  <si>
    <t>Изрда нових тотоара уз објекат. Нови тротоари се раде у ширини оних који се порушени. Пре бетонирања на нивелисани терен  ради се тампон слој шљунка у дебљини од 15 цм. Шљунак се набија вибро плочом до потрбне збијености. Тротоара радити  од набијеног бетона МБ 20 у паду од објекта просечне дебљине од 10 цм. Водити рачуна о спојевима новог и старог тротоара као и изради дилетационих спојница на сваких 1,5 м1 новог тротоара.</t>
  </si>
  <si>
    <t>Склоп лантерне (профили и стакло)треба да има   коефицијент пролаза топлоте У(к) ≤ 1,5 W/м2К, односно да задовољи захтеве у погледу енергетске ефикасности.</t>
  </si>
  <si>
    <t>Обрачун по м2 изведених радова по опису</t>
  </si>
  <si>
    <t>1,15x0,3x16+1,05x0,28x12+2,4x2,3+2,4x1,4+1,10+  1,05</t>
  </si>
  <si>
    <t>Репарација постојеће спољне ограде око комлекса вртића.</t>
  </si>
  <si>
    <t xml:space="preserve">Позицијом се обухватају следеће радње: Преглед комлетне ограде са поправкама механичких оштећења на деловима ограде (на бетонској сокли и металним деловима ограде). По завршетку поправки ради се бојење комлетне ограде. Пре бојења скинути стару боју и корозију хемијским и физичким средствима, брусити и очистити. На ограду нанети импрегнацију и основну боју, а затим металне делове ограде бојити до добијања уједначеног тона. </t>
  </si>
  <si>
    <t>Инвестиор одређује врсту боје за метал и тон у коме ће се ограда бојити.</t>
  </si>
  <si>
    <t>Обрачун по м2 репариране ограде</t>
  </si>
  <si>
    <t>Репарација постојећих капија на оградама у оквиру комлекса вртића.</t>
  </si>
  <si>
    <t xml:space="preserve">Позицијом се обухватају следеће радње: Преглед  капија са поправкама механичких оштећења на деловима капије. По завршетку поправки ради се бојење комлетне површине капије. Пре бојења демонтирати старе браве и цилиндре на капијама, скинути стару боју и корозију хемијским и физичким средствима, брусити и очистити. На ограду нанети импрегнацију и основну боју, а затим металне делове ограде бојити до добијања уједначеног тона. </t>
  </si>
  <si>
    <t>По завршетку бојења ограде на капије поставити нове браве са одговарајучим цилиндрима  који имају најмање 3 кључа. Капију бојити бојом за метал у тону ограде на којој је постављена капија.</t>
  </si>
  <si>
    <t>Обрачун по м2 репариране капије</t>
  </si>
  <si>
    <t xml:space="preserve">Замена пода на отвореним терасама које су лоциране испред просторија за боравак  деце. </t>
  </si>
  <si>
    <t>Обрачун по м2 постављених бетонских плоча.</t>
  </si>
  <si>
    <t>49,46+37,54+36,64+32,94+32,94</t>
  </si>
  <si>
    <t>Санација тротоара око објекта</t>
  </si>
  <si>
    <t>Позицијом се обухвата рушење оштећеног дела тротоара са утоваром и и транспортом на депонију. Након рушења ради се нивелисање (са евентулним додавањем потребне количине шљунка) и набијање подлоге (вибро плочом) за израду новог тротоара. Тротоара радити у ширини постојећег тотоара од набијеног бетона МБ 20 у паду од објекта просечне дебљине од 10 цм. Водити рачуна о спојевима новог и старог тротоара као и изради дилетационих спојница на сваких 1,5 м1 новог тротоара.</t>
  </si>
  <si>
    <t>Поправка (пресвлачење асфалтом) приступне саобраћајне површине на страни економског улаза у кухињу</t>
  </si>
  <si>
    <t>Позицијом се обухватају радови на рушењу асфалтног застора дебљине 5 цм са машинским утоваром и одвозом на депонију, заједно са ивичњацима. По извршеном скидању асфалтног застора, ради се нивелисање подлоге са постављањем новог туцаника у дебљини 10-12 цм који се механички набија и равна одговарајућим ваљком. Пре асфалтирања ради се постављање  нових бетонских ивичњака.  Асфалтни слој уграђује се на машинским начином са асфалт бетоном од еруптивног агрегата са дебљином од 6 цм.</t>
  </si>
  <si>
    <t>Датом ценом  обухватити набавку и уградњу нових бетонских ивичњака.</t>
  </si>
  <si>
    <t>Завршна обрада боја у тону по избору наручиоца.</t>
  </si>
  <si>
    <t>Санација поправка оштећене облоге од вештачког камена на стубовима и гредама у спољњем простору атријума изнеђу крила објекта.</t>
  </si>
  <si>
    <t>Обијање облоге од вештачког камена разних дебљина. Обијање вршити у правилним геометријск. пољима (квадрат или правоугаоник) све до конструкције, са обавезним чишћењем подлоге. По обијању шут прикупити у џаковима, утоварити на камион и одвести на депонију.</t>
  </si>
  <si>
    <t>Након скидања постојеће облоге од вештачког камена ради се нова облога. Подлога зида површина за вешт. камен мора претходно бити очишћена и опрана. Подлогу испрскати цементним млеком размере 1:1, справљеним са оштрим песком, дебљине 4 - 5 мм. Преко шприца нанети и избраздати слој цемент. малтера, "грунт",размере 1:3 дебљине 1,5-3 цм.справљен са оштрим, просејаним шљунком "јединицом". Смесу за вештачки камен справити од цемента дробљеног агрегата, воде. Пре обраде израдити пробне узорке, што улази у цену. Раз. смесе је 1:2 - 1:2,5,цемента и агрегата. Завршни слој вештачког камена, нанети у дебљини 1.5 - 2 цм.  Када се мало просуши, извршити глачање. Пошто се вештачки камен довољно просуши и отврдне, после 5 - 7 дана извршити завршну површинску обраду глачањем, глетовањем, штоковањем или пиковањем, у свему према постојећем.</t>
  </si>
  <si>
    <t>1,2*4,8*5+1,2*3,2*10+16,5*0,35*2+7,5*0,35*2</t>
  </si>
  <si>
    <t>Израда и монтажа носача са маском за надградне лавабое у мокрим чворовима за децу.</t>
  </si>
  <si>
    <t>Позицију радити од маеђусобно повезаних рамова од челичних кутијастих профила дим 40/40 мм (кутијасти профили морају бити одмашћени, очишћени од корозије и обојени основном бојом). Изведена конструкција од кутијастих профила се челичним типловима конзолно монтира на зид и облаже се ХПЛ плочама дебљине 12 мм у ширини од 45 цм. ХПЛ плоче морају имати следеће карактеристике:                                       1. Високу издржљивост (чврстоћу и отпорност на хабање, савијање и цепање)                                      2. Хемијску и билошку отпорност                       3. Једноставност чишћења и стерилизације         4. Неосетљивост на воду и пару.</t>
  </si>
  <si>
    <t>Монтажу плоча радити тако да метална  подкострукција не сме бити видна у простору, односно према упутству надзорног органа водећи рачуна да спојеви плоче и конструкције (завртњи) не буду видни.</t>
  </si>
  <si>
    <t>2,7+2,3+2,3+2,3+2,45</t>
  </si>
  <si>
    <t>XIX</t>
  </si>
  <si>
    <t>У цену улази израда и монтажа дрвене подкострукције од чамовине са подашчавањем и тер папиром.</t>
  </si>
  <si>
    <t>Обрачун по м2 постављене термоизолације.</t>
  </si>
  <si>
    <t>На унапред припремљену и очишћену подлогу (бетонску плочу) поставити предвиђене изолационе плоче преко којих се полаже ПЕ фолија са преклопом од 10-15 цм која се лепи широком лепљивом траком. При постављању изолације поштовати препоруке и упутства призвођача материјала. Датом ценом обухатити и испоруку и постављање ПЕ фолије.</t>
  </si>
  <si>
    <t>21</t>
  </si>
  <si>
    <t>22</t>
  </si>
  <si>
    <t>23</t>
  </si>
  <si>
    <t>24</t>
  </si>
  <si>
    <t>Израда цементне кошуљице дебљине 3-5 цм, као подлоге. Подлогу за кошуљицу, пре наношења кошуљице, очистити и опрати. Малтер за кошуљицу справити са просејаним шљунком "јединицом", размере 1:3 и неговати је док не очврсне.</t>
  </si>
  <si>
    <t xml:space="preserve">Хидроизолација се на преклопима вари врелим ваздухом при чему треба водити рачуна да је ширина преклопа мин. 5цм од ивице ("тањирића") фиксера до ивице преклопа (мембране). 
Израда вертикалних површина се врши са истом  хидроизолационом мембраном.
</t>
  </si>
  <si>
    <t xml:space="preserve">Рејтинг понашања при пожару Бфл-с1 у складу са ЕН 13 501-1. Без халогена. Безбедно у ватро-токсиколошком смислу у складу са ДИН 53436 или еквивалентно. 
При контакту са запаљеним дуваном у складу са ЕН 1399 = без површинских опекотина. 
Електростатичко понашање при ходу по облози у складу са ЕН 1815 = антистатично, наелектрисање &lt; 2 кВ. 
Отпор абразији, просечан губитак на маси у складу са ИСО 4649 при оптерећењу од 5Н: приближно 150 мм3.
Упијање звука буке од корака: 8 дБ (3 мм дебљине).
Отпорност према клизању у складу са ДИН 51130: Р9.
</t>
  </si>
  <si>
    <t xml:space="preserve">Израда армирано бетонских темеља марке МБ 20. Израдити оплату и темеље армирати по пројекту, детаљима и статиĉком прорачуну. Бетонирање радити преко претходно разастртог шљунка дебљине слоја 10 цм. Бетон уградити и неговати по прописима. У цену улазе и оплата и тампон шљунка. </t>
  </si>
  <si>
    <t>Обрачун по м2 урађене фасадне облоге. У цену улази набавка, монтажа и демонтажа фасадне цевасте скеле.</t>
  </si>
  <si>
    <t>дим.78/218                 ОЗН.  3- сиво бојена RAL 7031</t>
  </si>
  <si>
    <t>дим.73/203                 ОЗН.  4- сиво бојена RAL 7004</t>
  </si>
  <si>
    <t>дим.89/203                 ОЗН.  8- бело бојена RAL 9003</t>
  </si>
  <si>
    <t>дим.79/203                 ОЗН.  9- бело бојена RAL 9003</t>
  </si>
  <si>
    <t>дим.89/201                 ОЗН.  10- бело бојена RAL 9003</t>
  </si>
  <si>
    <t>дим.88/203                 ОЗН.  11- бело бојена RAL 9003</t>
  </si>
  <si>
    <t>дим.69/203                 ОЗН.  12- бело бојена RAL 9003</t>
  </si>
  <si>
    <t>дим.93/238             ОЗН. 1- жуто бојена RAL 1021 или 1023</t>
  </si>
  <si>
    <t>дим.78/238             ОЗН. 2- сиво бојена RAL 7031</t>
  </si>
  <si>
    <t>дим.98/238             ОЗН. 2A- сиво бојена RAL 7031</t>
  </si>
  <si>
    <t>дим.86/264             ОЗН. 5- бело бојена RAL 9003</t>
  </si>
  <si>
    <t>дим.89/264             ОЗН. 5A- бело бојена RAL 9003</t>
  </si>
  <si>
    <t>дим.93/264             ОЗН. 5Б- бело бојена RAL 9003</t>
  </si>
  <si>
    <t>дим.98/264             ОЗН. 5В- бело бојена RAL 9003</t>
  </si>
  <si>
    <t>дим.89/264             ОЗН. 6- бело бојена RAL 9003</t>
  </si>
  <si>
    <t>дим.89/264             ОЗН. 7- бело бојена RAL 9003</t>
  </si>
  <si>
    <t>дим.88/278            ОЗН. 13- бело бојена RAL 9003</t>
  </si>
  <si>
    <t>дим.98/58               ОЗН. 1*- сиво бојена RAL 7031</t>
  </si>
  <si>
    <t>дим.78/108             ОЗН. 2*- сиво бојена RAL 7031</t>
  </si>
  <si>
    <t>дим.238/108           ОЗН. 3*- сиво бојена RAL 7031</t>
  </si>
  <si>
    <t>дим.238/70                     ОЗН. 1'- сиво бојена RAL 7031</t>
  </si>
  <si>
    <t>дим.323/70                     ОЗН. 2'- сиво бојена RAL 7031</t>
  </si>
  <si>
    <t>дим.323/70                     ОЗН. 3'- сиво бојена RAL 7031</t>
  </si>
  <si>
    <t>дим.353/78                     ОЗН.  5'- сиво бојена RAL 7031</t>
  </si>
  <si>
    <t>дим.323/78                     ОЗН.  7'- сиво бојена RAL 7031</t>
  </si>
  <si>
    <t>дим.161/78                     ОЗН.  8'- сиво бојена RAL 7031</t>
  </si>
  <si>
    <t>дим.323/158                   ОЗН.  9'- сиво бојена RAL 7031</t>
  </si>
  <si>
    <t>дим.323/78                     ОЗН. 10'- сиво бојена RAL 7031</t>
  </si>
  <si>
    <t>дим.153/158                   ОЗН. 25 (прозори у сали при кровној конструкцији)- сиво бојена RAL 7031 са спољашње стране, а жута RAL 1021 или 1023 са унутрашње стране</t>
  </si>
  <si>
    <t>дим.159/135                   ОЗН. 17'- сиво бојена RAL 7031</t>
  </si>
  <si>
    <t>дим.59/59                       ОЗН. 18'- сиво бојена RAL 7031</t>
  </si>
  <si>
    <t>дим.74/74                       ОЗН. 19'- сиво бојена RAL 7031</t>
  </si>
  <si>
    <t>дим.78/139                     ОЗН. 20'- сиво бојена RAL 7031</t>
  </si>
  <si>
    <t>дим.74/173                     ОЗН. 21'- сиво бојена RAL 7031</t>
  </si>
  <si>
    <t>дим.153/173                   ОЗН. 22'- сиво бојена RAL 7031</t>
  </si>
  <si>
    <t>дим.228/173                   ОЗН. 23'- сиво бојена RAL 7031</t>
  </si>
  <si>
    <t>дим.175/135                   ОЗН. 17"- сиво бојена RAL 7031</t>
  </si>
  <si>
    <t>дим.198/78                     ОЗН. 18"- сиво бојена RAL 7031</t>
  </si>
  <si>
    <t>дим. 178/308                                             пуна                        ОЗН.  11'- сиво бојена RAL 7031</t>
  </si>
  <si>
    <t>дим.297/238                      ОЗН.   2"- сиво бојена RAL 7031</t>
  </si>
  <si>
    <t>дим.198/238                    ОЗН.   3"- сиво бојена RAL 7031</t>
  </si>
  <si>
    <t>дим.198/238                    ОЗН.   5"- жуто бојена RAL 1021 или 1023</t>
  </si>
  <si>
    <t>дим.149/238(клатна)       ОЗН.   6"- жуто бојена RAL 1021 или 1023</t>
  </si>
  <si>
    <t>дим.148/238                    ОЗН.   9"-зелена боја- RAL 6024 или RAL6032</t>
  </si>
  <si>
    <t>дим.198/238                    ОЗН. 10"- жуто бојена RAL 1021 или 1023</t>
  </si>
  <si>
    <t>дим.160/203(без надс.)    ОЗН. 12"- сиво бојена RAL 7031</t>
  </si>
  <si>
    <t>дим.153/238                    ОЗН. 15"- жуто бојена RAL 1021 или 1023</t>
  </si>
  <si>
    <t>дим.153/274(клатна)       ОЗН. 19"- сиво бојена RAL 7031</t>
  </si>
  <si>
    <t>дим. 136/220                       ОЗН. 1- бело бојена RAL 9003</t>
  </si>
  <si>
    <t>дим. 135/220                       ОЗН. 3- бело бојена RAL 9003</t>
  </si>
  <si>
    <t>дим. 110/220                       ОЗН. 2- бело бојена RAL 9003</t>
  </si>
  <si>
    <t>дим. 73/238                       ОЗН.  4" зелена боја- RAL 6024 или RAL6032</t>
  </si>
  <si>
    <t>дим. 89/238                       ОЗН.  7"- сиво бојена RAL 7031</t>
  </si>
  <si>
    <t>дим. 93/238                       ОЗН.  8"- наранџасто  бојена RAL 2004 или 2009</t>
  </si>
  <si>
    <t>дим. 94/203                    ОЗН.  11"- сиво бојена RAL 7031</t>
  </si>
  <si>
    <t>дим. 93/203                    ОЗН.  13"- сиво бојена RAL 7031</t>
  </si>
  <si>
    <t>дим. 73/218                    ОЗН.  16"-зелена боја- RAL 6024 или RAL6032</t>
  </si>
  <si>
    <t>дим.598/238                     ОЗН.   4'- сиво бојена RAL 7031</t>
  </si>
  <si>
    <t>дим.888/408                     ОЗН.   6'- сиво бојена RAL 7031 са спољашње стране, а жута RAL 1021 или 1023 са унутрашње стране</t>
  </si>
  <si>
    <t>дим.238/238                     ОЗН. 14'- сиво бојена RAL 7031</t>
  </si>
  <si>
    <t>дим.633/238                     ОЗН. 15'- сиво бојена RAL 7031</t>
  </si>
  <si>
    <t>дим.1132/238                   ОЗН. 16'- сиво бојена RAL 7031</t>
  </si>
  <si>
    <t>дим.888/158                     ОЗН. 26'- сиво бојена RAL 7031 са спољашње стране, а жута RAL 1021 или 1023 са унутрашње стране</t>
  </si>
  <si>
    <t>дим.335/238                      ОЗН.   1"'- сиво бојена RAL 7031</t>
  </si>
  <si>
    <t>дим.153/238                      ОЗН. 14"- жуто бојена RAL 1021 или 1023</t>
  </si>
  <si>
    <t>дим.93/203                          ОЗН.   I- сиво бојена RAL 7031</t>
  </si>
  <si>
    <t>дим.133/203(двокрилна)    ОЗН.  II- сиво бојена RAL 7031</t>
  </si>
  <si>
    <t>дим.89/201                         ОЗН.  VIII'- сиво бојена RAL 7031</t>
  </si>
  <si>
    <t>дим.148/203                      ОЗН.   VII- сиво бојена RAL 7031</t>
  </si>
  <si>
    <t>дим.80/203                        ОЗН.  III- сиво бојена RAL 7031</t>
  </si>
  <si>
    <t>дим.73/178                        ОЗН.  IV- сиво бојена RAL 7031</t>
  </si>
  <si>
    <t>дим.73/85-130                   ОЗН.  V- сиво бојена RAL 7031</t>
  </si>
  <si>
    <t>дим.238/308                       ОЗН.  VI-- сиво бојена RAL 7031</t>
  </si>
  <si>
    <t>Бојење зидова и плафона дисперзивном бојом. Канцеларије за запослене по свим етажама бојити светлијим тоновима нпр. RAL 4009, RAL 1015, док све остале просторије у вртићу бојити белом бојом.</t>
  </si>
  <si>
    <t>Бојење делова фасаде  и осталих делова објекта у екстеријеру, дисперзивном бојом до одговарајуће уједначености.  Боја за фасаду нека буде боја бетона- светло сиво или светло беж.</t>
  </si>
  <si>
    <t>У цену укључена пажљива демонтажа солбанака и скела која се користи при демонтажи на висини.</t>
  </si>
  <si>
    <t>По завршеној демонтажи, комплетирати рамове са крилима, сложити  и депоновати на место које одреди Инвеститор.</t>
  </si>
  <si>
    <t>По завршеној демонтажи преграде сложити и  и депоновати на место које одреди Инвеститор.</t>
  </si>
  <si>
    <t>Ламперију демонтирати са потконструкцијом која не може да се искористи за будуће облагање зидова и плафона. Сортирати делове ламперије са одвајањем делова подкострукције која није за даљу употребу и која се транспортује на депонију.</t>
  </si>
  <si>
    <t>Ценом обухваћено утовар и транспорт шута на  депонију и чишћење простора након рушења.</t>
  </si>
  <si>
    <t>Ценом обухваћен утовар и транспорт шута на  депонију и чишћење простора након рушења.</t>
  </si>
  <si>
    <t>Ценом обухваћено утовар и транспорт шута на  депонију и чишћење простора након просецања подне плоче.</t>
  </si>
  <si>
    <t>Ценом обухваћен утовар и транспорт шута на  депонију и чишћење простора након просецања међуспратне конструкције.</t>
  </si>
  <si>
    <t>Ценом обухваћен утовар и транспорт шута на депонију и чишћење простора након просецања међуспратне конструкције.</t>
  </si>
  <si>
    <t>Скинути све слојеве пода до бетонске конструкције.Након скидања свих слојева пода делове пода и шут утоварити и транспортовати на депонију, а простор очистити и припремити за постављање новог пода.</t>
  </si>
  <si>
    <t>Након обијања шут утоварити и транспортовати на депонију, простор очистити и припремити подлогу за постављање нове керамике.</t>
  </si>
  <si>
    <t>Скинути све слојеве пода до бетона. Након скидања плоче очистити и депоновати на место које одреди Инвеститор. По уклањању пода од мермерних плоча конструкцију очистити и припремити за постављање новог пода.</t>
  </si>
  <si>
    <t>Скинути све слојеве пода до бетонске подлоге. Након скидања плоче очистити и депоновати на место које одреди Инвеститор.  По уклањању пода  конструкцију очистити и припремити за постављање новог пода.</t>
  </si>
  <si>
    <t>Накно скидања паркет депоновати  на место које одреди Инвеститор. По уклањању паркета конструкцију очистити и припремити за постављање нове подне облоге.</t>
  </si>
  <si>
    <t>Накнадно скидан ламинат депоновати на место које одреди Инвеститор. По уклањању ламината конструкцију очистити и припремити за постављање нове подне облоге.</t>
  </si>
  <si>
    <t>Накно скидања остатке подних облога утоварити на камион и транспортовати на  депонију. По уклањању подне облоге конструкцију очистити и припремити за постављање нове подне облоге.</t>
  </si>
  <si>
    <t>Скинути све слојеве пода до међуспратне конструкције. Након изношења шут и делова пода утовароти и транспортовати на депонију, а простор очистити и припремити за постављање новог пода.</t>
  </si>
  <si>
    <t>Обрачун се врши по м2  , заједно са изношењем шута, утоваром и транспортом на депонију, односно чишћењем просторије након изведених радова.</t>
  </si>
  <si>
    <t>Обрачун по ком заједно са изношењем шута, утоваром, транспортом на депонију и чишћењем просторија.</t>
  </si>
  <si>
    <t>Опрема се комплетно износи, пакује и превози камионом на место које одреди Инвеститор. Позицијом обухваћен истовар опреме као и уношење у простор за складиштење.</t>
  </si>
  <si>
    <t>У цену улази израда и монтажа дрвене подкострукције од чамове грађе, 0.012 пројекције крова .Постављање термизолације од тврдих плоча ( камене ) минералне вуне дебљине 20 цм које имају следеће карактеристике:                                                          1. топлотна проводљивост λ  &lt; 0,039                        2. класе реакције на пожар А1 - негориво  3.отпорне на високе температуре                  4.водоодбојне и хемијски неутралане.                            Хидроизолацију крова извести  на дашчаној подлози са 1 слојем тер хартије и премазом од битумена.                                                                          Набавка грађе и подашчавање улазе у цену ове позицје</t>
  </si>
  <si>
    <t>Обрачун по м2 пројекције крова.</t>
  </si>
  <si>
    <t xml:space="preserve">Израда одговарајућег слоја за пад од лаког бетона (бетон справљен са лаким агрегатом од прерађеног одпадног материјала - експандирани стаклени агрегат величине зрна од 2-25 мм) запреминске масе до 900 Кг/м3. На слој за пад се поставља парна брана од синтетичке мембране на бази полиетилена. Парна брана се слободно полаже на подлогу и спаја самољепљивом траком на бази бутил-гуме у преклопу споја од 8 цм. Периферно сепарна брана лепи за атику или зид одговарајућом траком. Слој парне бране потребно је дићи до висине термоизолације. На парну брану се поставља слој термоизолације, у дебљини од 20 цм са следећим карактеристикама:                                                       1. топлотна проводљивост λ  &lt; 0,037                        2. класе реакције на пожар А1 - негориво                3. паропропусност                                                      4. постојаност и компактност.                                                                           Термизолација мора бити компатибилна са слојевима парне бране и завршним слојем пвц мембране. На термоизолацију се полаже и механички фиксира синтетичка мембране на бази меког ПВЦ-а, армирана полиестерским плетивом, УВ стабилна, дебљине д= 1,5 мм. </t>
  </si>
  <si>
    <t>Обрачун по м2 надстрешнице.</t>
  </si>
  <si>
    <t>Чишћење фасадне површине пре постављања термизолације од тврдих плоча минералне камене вуне. Минерална ( камена) вуне је дебљине 10 цм и има следеће карактеристике:                                      1. топлотна проводљивост λ  &lt; 0,035                        2. класе реакције на пожар А1 - негориво                 3. парапропусност                                                      4. постојаност и компактност.                                                                   Минерална вуна се механички везује за подлогу одговарајућим типловима. Преко термизолације дебљине по прорачуну и поставља се мрежица са лепком.Након сушења на местима где није било фасадне опеке наноси се завршни слој од танкослојног малтера, а на остатку површине лепе се клинкер плоче са дезеном који имитира фасадну опеку. На угловима и спојевима са другим материјалом користити типске елементе произвођача материјала.</t>
  </si>
  <si>
    <t xml:space="preserve">На међуспратну конструкцију постављају се тврде плоче минералне вуне у дебљини према прорачуну из елабората енергетске ефикасности. Минерална вуна  је дебљине 10 цм и има следеће карактеристике:                                                          1. топлотна проводљивост λ  &lt; 0,041                       2. класе реакције на пожар А1 - негориво                3. паропропусност                                                     4. постојаност и компактност. </t>
  </si>
  <si>
    <t xml:space="preserve">Израда рабициране цементне кошуљице дебљине 4 цм, као подлоге.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Пре изливања кошуљице уз зидове ,по обиму, поставити дилетациону траку од стиропора дебљине 1 цм, како би се нова цем. кошуљица физички одвојила од зида. Кошуљицу  неговати док не очврсне. </t>
  </si>
  <si>
    <t>Израда монилитног спуштеног плафона од ватроотпорних гипскартонских плоча (2x 2,0 см типа ридурит или одговарајуће.) на металној потконструкцији у просторијама дневних боравака и сала у приземљу и свим прoсторијама у поткровљу.</t>
  </si>
  <si>
    <t>Довратник радити од МДФ,бојеног у тону према избору Инвеститора , са жљебом и дихтунгом гумом читавим обимом.</t>
  </si>
  <si>
    <t>Окови и браве су по избору наручиоца са подним или зидним граничником  улазе у састав позиције заједно са монтажом.</t>
  </si>
  <si>
    <t>Довратник радити од МДФ, бојеног у тону према избору Инвеститора, са жљебом и дихтунгом читавим обимом.</t>
  </si>
  <si>
    <t>Окови и браве су по избору наручиоца и  са подним или зидним граничником  улазе у састав позиције заједно са монтажом.</t>
  </si>
  <si>
    <t xml:space="preserve">Израда и постављање дрвених прозора у  зиду израђеном од гипскартонских плоча. Прозоре израдити од првокласне и суве јеле и смрче, по шеми столарије и детаљима. Завршна обрада прозора је полиуретаска боја усклађена са бојом зида.  Крила прозора застаклити сигурносним  Флот стаклом д=6  мм. </t>
  </si>
  <si>
    <t>Врата су снабдевена бравом са 3 кључа и механизмом за самозатварање. Окови и брава (са буренцетом) су по избору Инвеститора.</t>
  </si>
  <si>
    <t>Врата су снабдевена бравом са 3 кључа. Окови и брава су по избору Инвеститора.</t>
  </si>
  <si>
    <t>Врата се израђују од алуминијумских кутијастих профила обложених алуминијумским лимом дебљине 1мм са испуном од екструдираног полистирена.</t>
  </si>
  <si>
    <t xml:space="preserve">Окови су по избору Инвеститора. У склопу портала улазе све опшивке и покривне лајсне које треба обухватити датом ценом. </t>
  </si>
  <si>
    <t>Парапете и нетранспарентне делове портала ( на вратима) радити од ал. кутијастих профила и обложити алуминијумским лимом дебљине 1 мм. Дебљина термоизолације од минералне вуне  у фиксним нетранспарентнним деловима портала је 7 цм. Док је у крилима врата испуна нетранспарентних делова од експандираног полистирена у дебљини од 3 цм.</t>
  </si>
  <si>
    <t>Окови су по избору Инвеститора.</t>
  </si>
  <si>
    <t xml:space="preserve">Врата се израђују од челичних кутијастих профила, по детаљима које одобрава Надзорни орган. Крило врата у делу парапета обложити двострано челичним лимом, а изнад крило застаклити провидним термизолационим стаклом дебљине 4+16+4 мм. У парапетном делу уградити термоизолацију од камене вуне. </t>
  </si>
  <si>
    <t>Након уклањања шут изнети из објекта и транспортовати на депонију, а простор очистити.</t>
  </si>
  <si>
    <t>Бојење се врши у више слојева , све до добијања уједначеног равномерног тона.</t>
  </si>
  <si>
    <t xml:space="preserve">Бојење се врши  у више слојева , све до добијања уједначеног равномерног тона. </t>
  </si>
  <si>
    <t>Поклопац радити у свему према  шеми и детаљу које разрађује извођач радова, а надзорни орган даје сагласност.</t>
  </si>
  <si>
    <t>Радовима обухватити пажљиву демонтажу постојећих лантерни, скидање са крова, утовар и одвоз на депонију.</t>
  </si>
  <si>
    <t>По демонтажи приступити монтажи нових лантерни које су израђене од елоксираних алуминијумских профила са прекидом термичког моста и застакљени провидним термизолациним сигурносним стаклом, ( каљено стакло).</t>
  </si>
  <si>
    <t>Позицијом се обухватају следеће радње: пре бојења скинути стару боју и корозију хемијским и физичким средствима, брусити и очистити. На ограду нанети импрегнацију и основну боју, а затим бојити до постизања уједначеног тона, бојом за метал.</t>
  </si>
  <si>
    <t>Позицијом  се обухвата скидање постојећег пода од терацо плоча и рушење бетонске подлоге испод надстешнице са утоваром и транспортом неупотребљивог  материјала на депонију. Употребљиве       ( неоштећене терацо плоче ) очистити и предати инвеститору, односно складиштити на место које инвеститор одреди. Након уклањања непотребног материјала, ручно извршити нивелацију    ( ископ и планирање - равнање) подлоге од шљунка у дебљини од мин. 15 цм са набијањем  вибрo-плочом, као  припрему за уградњу нових бетонских плоча. Бетонске плоче су дебљине 5 цм и по својим карактеристикама су предвиђене за уградњу на спољним површинама. Бетонске плоче се постављају на унапред припремљену подлогу од песка ( нова подлога) дебљине 4-6 цм. Постављене бетонске  плоче се нивелишу сабијају и фугују песком.</t>
  </si>
  <si>
    <t>ЕЛЕКТРОЕНЕРГЕТСКЕ ИНСТАЛАЦИЈЕ</t>
  </si>
  <si>
    <t>Чишћење градилишта, одвоз вишка земље и шута на депонију.</t>
  </si>
  <si>
    <t>Испорука кабла N2HX-Ј 1 x 16 мм2 и полагање по носачима каблова за везу на сабирнице припадајућих разводних ормана за додатно изједначавање потенцијала, цеви грејања, водовода и канализације,  узмељење ПНК регала, уземљење  инсталационих канала и кутија  и уземљење опреме телекомуникационих и сигналних инсталација  са сабирницом за изједначење потенцијала. Ставка обухвата и израду бакарних обујмица са оловним подметачима за челичне цеви, шрафове са зупчастим подлошкама и папучице на местима спајања и премоста.</t>
  </si>
  <si>
    <t>Испорука и монтажа уређаја за аутоматско слање снимљене поруке телефонском линијом следећих карактеристика: 
1. две независне поруке, 
2. две независне меморијске групе са најмање 5 телефонских бројева (15 цифара), 
3. тонско бирање, 
4. сигнализација присутности телефонске линије,
5.  даљинско програмирање
6.  Аутоматски телефонски аутомат са 3 улаза за прослеђивање алармне поруке на максимално 12 телефонских бројева</t>
  </si>
  <si>
    <t xml:space="preserve">Испорука и монтажа LED Тастатуре за управљање системом противпровалне алармне сигнализације монтирано на висини 1.6м од висине пода </t>
  </si>
  <si>
    <t xml:space="preserve">Испорука и монтажа пасивног дуалног инфрацрвеног сензора, двоструки PIR елемент, digital dual edge processing; 110° видни угао, 12мх12м, на држачу за PIR сензоре, 3 у 1 носач за плафон, зид или угаону монтажу </t>
  </si>
  <si>
    <t>Испорука и монтажа модула проширења за 4 зоне (8 са АТЗ), применљив за централу серије Спецтра, Дигиплеx и ЕВО</t>
  </si>
  <si>
    <t xml:space="preserve">Испорука и монтажа магнетног контакта са рид релејом са одговарајућим  држачем </t>
  </si>
  <si>
    <t xml:space="preserve">Испорука и монтажа сирене за спољну монтажу са  блицером комплет са напојном и акумулаторском батеријом 12V/7Аh батеријом </t>
  </si>
  <si>
    <t xml:space="preserve">Испорука ISO безконтактне картице (типа MIFARE), за рад са читачима и могућношћу штампе </t>
  </si>
  <si>
    <t>Испорука и монтажа медија конвертора брзине 1000Mb/s, конектор RJ-45 1000BASE-Т, фибер мултимодни конектор типа SC,  конвертор домета до 550м слично типу TP-Link MC200CM или одговарајући</t>
  </si>
  <si>
    <t xml:space="preserve">16. напајање са 220V;
17.  и резервним напајањем из акумулаторских батерија, 
18. све са припадајућим софтвером за централу и комплетном документацијом,
19.  Комплет са повезивањем, програмирањем и обуком корисника.
тип PANASONIC IP PBX   KX-1000NE или одговарајући. Уз тендер доставити атесну документацију.
</t>
  </si>
  <si>
    <t>Испорука и монтажа дистрибутивног  RTV појачивача, појачање 34dB, номинални радни напон112dBuV, S/N 43dB, S/I 62dB, напон напајања 230V/50Hz сличан типу Ref. 5535 произвођачаTeleves или одговарајући</t>
  </si>
  <si>
    <t>Испорука и монтажа мрежног видео рекордера са 16 видео улаза; Компресија H.264; Dual-Stream; Снимање до резолуције од 5 Мpix; Улазни/Излазни саобраћај = 20/40 Mbps; Брзина снимања 16 IP камера урезолуцији 4CIF у реалном времену или 2MP, 5MP (нон реалтиме);са уграђеним 2x4ТБ SATA HDD, HDMI мониторски излаз; 4 алармна улаза/2 излаза; 12Vdc, 1U, 19", слично типу DS-7616NI-St. или одговарајући</t>
  </si>
  <si>
    <t>Испорука и монтажа мрежног уређаја (switch) са 24 PoE порта, 24x10/100ТX+2x10/100/1000ТX/ 2xSFP combo slots</t>
  </si>
  <si>
    <t>Испорука и монтажа  кабла са плаштом од HF материјала који се полаже делимично у гибљивим инсталационим цевима, делимично на носачима каблова у простору лажних греда.</t>
  </si>
  <si>
    <t>За све зидарске радове непосредно везане за монтажу канала и опреме у објекту и ван, предвиђа се паушални износ:</t>
  </si>
  <si>
    <t>ЗБИРНА РЕКАПИТУЛАЦИЈА</t>
  </si>
  <si>
    <t>Набавка, транспорт и монтажа металних одстојних обујмица са одржањем функционалности у условима пожара-Е90 по ДИН 4102 део12 са комплетним монтажним прибором за монтажу на зид/плафон. Сви елементи морају поседовати ЦЕ ознаку и пратеће сертификате.</t>
  </si>
  <si>
    <t>Набавка, испорука и монтажа РО-КУХ, који се израђује од ормана типа Schneider Electric THALASSA PLM или одговарајући: димензија 847x636x300mm, израђен од полиестера, RAL-7032,  отпорни на механичке ударе IK10, са металном монтажном плочом, који се опрема следћом опремом:</t>
  </si>
  <si>
    <t>Сигналне сијалице, зелене боје, 230V, монтажа на врата, тип XB5AVM3 "Schneider Electric" или одговарајући.</t>
  </si>
  <si>
    <t>Трополни заштитни прекидач (3P) C, 400V, 50Hz, називне струје 6A, прекидне моћи 6kA, са прекострујним окидачима (термички и електромагнетни), тип ACTI 9-iC60N, "Schneider Electric" или одговарајући.</t>
  </si>
  <si>
    <t>Трополни заштитни прекидач (3P) C, 400V, 50Hz, називне струје 20A, прекидне моћи 6kA, са прекострујним окидачима (термички и електромагнетни), тип ACTI 9-iC60N, "Schneider Electric" или одговарајући.</t>
  </si>
  <si>
    <t xml:space="preserve">Једнополни заштитни прекидач (1P) C, 400V, 50Hz, називне струје 16A, прекидне моћи 6kA, са прекострујним окидачима (термички и електромагнетни), тип ACTI 9-iC60N, "Schneider Electric" или одговарајући. </t>
  </si>
  <si>
    <t>Набавка, испорука и монтажа РО-ПОД, који се израђује од ормана типа Schneider Electric THALASSA PLM или одговарајући: димензија 530x430x200mm, израђен од полиестера, RAL-7032,  отпорни на механичке ударе IK10, са металном монтажном плочом, који се опрема следећом опремом:</t>
  </si>
  <si>
    <t>Четворополна диференцијална заштитна склопка,  In = 25A; ΔI=30mA; 400VAC, tip ACTI 9-iID "Schneider Electric" или одговарајући.</t>
  </si>
  <si>
    <t>Једнополни заштитни прекидач (1P) C, 400V, 50Hz, називне струје 10A, прекидне моћи 6kA, са прекострујним окидачима (термички и електромагнетни), тип ACTI 9-iC60N, "Schneider Electric" или одговарајући.</t>
  </si>
  <si>
    <t>Набавка, испорука и монтажа РО*В1 који се kojI se израђује од ормана типа Schneider Electric THALASSA PLM или одговарајући: димензија 847x636x300mm, израђен од полиестера, RAL-7032,  отпорни на механичке ударе IK10, са металном монтажном плочом, који се опрема следећом опремом:</t>
  </si>
  <si>
    <t>Једнополни заштитни прекидач (1P) C, 400V, 50Hz, називне струје 6A, прекидне моћи 6kA, са прекострујним окидачима (термички и електромагнетни), тип ACTI 9-iC60N, "Schneider Electric" или одговарајући.</t>
  </si>
  <si>
    <t>Изборна преклопка 10А, једнополна, са три положаја 1-0-2, тип XB5, "Schneider Electric" или одговарајући.</t>
  </si>
  <si>
    <t>Програмабилни тајмер, једноканални, са циклусом 24h и/или 7 дана, тип iHP, "Schneider Electric" или одговарајући.</t>
  </si>
  <si>
    <t>Набавка, испорука и монтажа РО-В2 који се израђује од ормана типа Schneider Electric THALASSA PLM или одговарајући: димензија 847x636x300mm, израђен од полиестера, RAL-7032,  отпорни на механичке ударе IK10, са металном монтажном плочом, који се опрема следћом опремом:</t>
  </si>
  <si>
    <t>Комбиновани уређај диференцијалне струје са аутоматским осигурачем 40A/30mA, 3p+N, tip AC, karakteristike okidanja "B"  za montažu na šinu, slično tipu Acti9 iDPN Vigi, "Schneider Electric" или одговарајући.</t>
  </si>
  <si>
    <t>Набавка, испорука и монтажа РО-ПР, који се израђује од ормана типа Schneider Electric THALASSA PLM или одговарајући: димензија 847x636x300mm, израђен од полиестера, RAL-7032,  отпорни на механичке ударе IK10, са металном монтажном плочом, који се опрема следћом опремом:</t>
  </si>
  <si>
    <t>Напојна јединица 230/24VAC, 250VA, тип ABL "Schneider Electric" или одговарајући.</t>
  </si>
  <si>
    <t xml:space="preserve">Трополни заштитни прекидач (3P) C, 400V, 50Hz, називне струје 25A, прекидне моћи 6kA, са прекострујним окидачима (термички и електромагнетни), тип ACTI 9-iC60N, "Schneider Electric" или одговарајући. </t>
  </si>
  <si>
    <t>Контактор трополни,  називне струје 16A, управљачки напон 230VAC, тип ACTI 9-iCT, "Schneider Electric" или одговарајући.</t>
  </si>
  <si>
    <t xml:space="preserve">Контактор двополни,  називне струје 25A, управљачки напон 24VAC, тип ACTI 9-iCT, "Schneider Electric" или одговарајући. </t>
  </si>
  <si>
    <t>Помоћни релеј са постољем, 6А, 24VAC, са 4 преклопна контакта, тип RXM "Schneider Electric" или одговарајући.</t>
  </si>
  <si>
    <t>Набавка, испорука и монтажа РО-СП, који се израђује од ормана oтипа Schneider Electric THALASSA PLM или одговарајући: димензија 530x430x200mm, израђен од полиестера, RAL-7032,  отпорни на механичке ударе IK10, са металном монтажном плочом, који се опрема следћом опремом:</t>
  </si>
  <si>
    <t>Четворополна диференцијална заштитна склопка,  In = 40A; ΔI=30mA; 400VAC, tip ACTI 9-iID "Schneider Electric" или одговарајући.</t>
  </si>
  <si>
    <t>Трополни заштитни прекидач (3P) C, 400V, 50Hz, називне струје 32A, прекидне моћи 6kA, са прекострујним окидачима (термички и електромагнетни), тип ACTI 9-iC60N, "Schneider Electric" или одговарајући.</t>
  </si>
  <si>
    <t>Набавка, испорука и монтажа РО-ПОТ, који се израђује од ормана типа Schneider Electric THALASSA PLM или одговарајући: димензија 530x430x200mm, израђен од полиестера, RAL-7032,  отпорни на механичке ударе IK10, са металном монтажном плочом, који се опрема следћом опремом:</t>
  </si>
  <si>
    <t>Набавка, испорука и монтажа РО-ТП, који се израђује од ормана типа Schneider Electric THALASSA PLM или одговарајући: димензија 530x430x200mm, израђен од полиестера, RAL-7032,  отпорни на механичке ударе IK10, са металном монтажном плочом, који се опрема следћом опремом:</t>
  </si>
  <si>
    <t>Помоћни релеј са постољем, 6А, 230VAC, са 4 преклопна контакта, тип RXM "Schneider Electric" или одговарајући.</t>
  </si>
  <si>
    <t xml:space="preserve">ТИП 1 Пројектор са ЛЕД изворима светлости укупне снаге 120W, предвиђен за осветљавање великих површина.  Неутрално бела боја светлости температуре 4000К. Асиметрична светлосна расподела. Трајност ЛЕД извора је 50.000 сати, с тим да флукс не опадне на мање од 80% (Л80Ф10) од иницијалног  (12.000 lm). Кућиште и рам пројектора су израдјени од алуминијумске легуре ливене под притиском и обојени електростатичким поступком, бојом у праху RAL 9007. Хладњаци на кућишту омогућују одводјење топлоте, а њихов дизајн спречава скупљање прљавштине. ЛЕД модул и драјвер морају имати пренапонску заштиту. Протектор од термички и механички ојачаног равног стакла се за кућиште причвршћује са шест вијака. Дихтовање је обезбеђено поузданим силиконским заптивкама, без делова који се спајају лепљењем, тако да се евентуална замена ЛЕД модула или драјвера може извести једноставно и на лицу места. Испоручује се са бајонет конектором што омогућује бржу и једноставнију монтажу (при монтажи није неопходно отварање светиљке). Комплетан пројектор је у степену механичке заштите IP65. Отпорност на удар је ИК08. Заштита од струјног удара је у класи I. Пројектор треба да је опремљен челичним носачем у боји природног алуминиума и да садржи уређај за подешавање и меморисање угла нагиба.
Пројектор је еквивалентан типу CoreLine Tempo BVP120 LED120/NW A, производње Philips или одговарајући.
</t>
  </si>
  <si>
    <t xml:space="preserve">ТИП 1.1 Пројектор са ЛЕД изворима светлости укупне снаге 120W, предвиђен за осветљавање великих површина.  Неутрално бела боја светлости температуре 4000К. Асиметрична светлосна расподела. Трајност ЛЕД извора је 50.000 сати, с тим да флукс не опадне на мање од 80% (Л80Ф10) од иницијалног  (12.000 lm). Кућиште и рам пројектора су израдјени од алуминијумске легуре ливене под притиском и обојени електростатичким поступком, бојом у праху RAL 9007. Хладњаци на кућишту омогућују одводјење топлоте, а њихов дизајн спречава скупљање прљавштине. ЛЕД модул и драјвер морају имати пренапонску заштиту. Протектор од термички и механички ојачаног равног стакла се за кућиште причвршћује са шест вијака. Дихтовање је обезбеђено поузданим силиконским заптивкама, без делова који се спајају лепљењем, тако да се евентуална замена ЛЕД модула или драјвера може извести једноставно и на лицу места. Испоручује се са бајонет конектором што омогућује бржу и једноставнију монтажу (при монтажи није неопходно отварање светиљке). Комплетан пројектор је у степену механичке заштите IP65. Отпорност на удар је ИК08. Заштита од струјног удара је у класи I. Пројектор треба да је опремљен челичним носачем у боји природног алуминиума и да садржи уређај за подешавање и меморисање угла нагиба.
Пројектор је еквивалентан типу CoreLine Tempo BVP120 LED120/NW S, производње Philips или одговарајући.
</t>
  </si>
  <si>
    <t>ТИП 2.1 Испорука и монтажа надградне водозаптивне линијске лед светиљке 2X19W са свим потребним прибором за монтажу.
Светиљка је са дифузором од поликарбоната, кућиштем ојачаним стакленим влакнима, са две лед цеви од 19 W  боје светлости 4000К , степена отпорности на удар ИК10, линијски ожичена за прикључење на мрежни напон са пролазним шемирањем. Дихтовање светиљке се постиже иноx копчама. 
Светиљка је израђена у заштити ИП65  и поседује ЕНЕЦ сертификат слична је типу Елмат ИБВ 775 2x19W ИК10 ЕБ ИНОX ИП65 1200мм или одговарајући. ГАРАНЦИЈА НА СВЕТИЉКУ ЈЕ 5 ГОДИНА.</t>
  </si>
  <si>
    <t>ТИП 2 Испорука и монтажа надградне водозаптивне линијске лед светиљке 2X19W са свим потребним прибором за монтажу.
Светиљка је са дифузором од поликарбоната, кућиштем ојачаним стакленим влакнима, са две лед цеви од 19 W  боје светлости 4000К , степена отпорности на удар ИК10, линијски ожичена за прикључење на мрежни напон са пролазним шемирањем. Дихтовање светиљке се постиже иноx копчама. Светиљка је опремљена са заштитном мрежом преко дифузора као додатном опремом у свему  према спецификацији произвођача.
Светиљка је израђена у заштити ИП65  и поседује ЕНЕЦ сертификат слична је типу Елмат ИБВ 775 2x19W ИК10 ЕБ ИНОX ИП65 1200мм или одговарајући. ГАРАНЦИЈА НА СВЕТИЉКУ ЈЕ 5 ГОДИНА.</t>
  </si>
  <si>
    <t xml:space="preserve">ТИП 3 Испорука и монтажа надградне  лед светиљке 2X19W са свим потребним прибором за монтажу.
Светиљка је са дифузором од матираног опал поликарбоната, кућиштем од алуминијумског профила, са две лед цеви од 19 W  боје светлости 4000К , степена отпорности на удар ИК10, линијски ожичена за прикључење на мрежни напон и пролазно шемиране. 
Светиљка је израђена у заштити ИП45  и поседује ЕНЕЦ сертификат слична је типу Елмат ЛСВ 225 2x19W ИК10 ЕБ ИНОX ИП45 1200мм или одговарајући. Светиљка је опремљена са заштитном мрежом преко дифузора као додатном опремом у свему  према спецификацији произвођача. ГАРАНЦИЈА НА СВЕТИЉКУ ЈЕ 5 ГОДИНА.
</t>
  </si>
  <si>
    <t xml:space="preserve">ТИП 4 Испорука и монтажа профилне уградне светиљке са кућиштем од алуминијумског профила са опал мат дифузором и доубле параболик лонгитудиналним ламелама израдјених од спекулар анодизираног алуминијума, са две лед цеви од 19 W  боје светлости 4000К , степена отпорности на удар ИК10. Светиљка је намењена за монтажу у плафон, димензија светиљке 1257x238x85мм, Кућиште светиљке беле боје, опремљена електронском пригушницом. Светиљка је израђена у заштити ИП45, еквивалентних карактеристика као: ЕЛМАТ Петридис ПРИСМА П3М 26 2X19W лед или одговарајући. Светиљка је опремљена са заштитном мрежом преко дифузора као додатном опремом у свему  према спецификацији произвођача. ГАРАНЦИЈА НА СВЕТИЉКУ ЈЕ 5 ГОДИНА.
</t>
  </si>
  <si>
    <t xml:space="preserve">ТИП 5 Испорука и монтажа профилне уградне светиљке са кућиштем од алуминијумског профила са опал мат дифузором и доубле параболик лонгитудиналним ламелама израдјених од спекулар анодизираног алуминијума, са две лед цеви од 19 W  боје светлости 4000К , степена отпорности на удар ИК8. Светиљка је намењена за монтажу у плафон, димензија светиљке 1257x238x85мм, Кућиште светиљке беле боје, опремљена електронском пригушницом. Светиљка је израђена у заштити ИП45, еквивалентних карактеристика као: ЕЛМАТ Петридис ПРИСМА П3М 26 2X19W лед или одговарајући.  ГАРАНЦИЈА НА СВЕТИЉКУ ЈЕ 5 ГОДИНА.
</t>
  </si>
  <si>
    <t xml:space="preserve">ТИП  6 Испорука и уградња уградне лед плафоњере. Снага светиљке 10W. Кућиште светиљке израдјено од поликарбоната. Дифузор светиљке израдјен од поликарбоната дифузне расподеле. Светиљка опремљена цхип модулима и лед напајањем. Животни век модула 50000х рада. Свертиљка је пречника 300мм и слична је типу БАСЕ ЛЕД 10W ИП45  ЕЛМАТ-ЕССYСТЕМ или одговарајући. ГАРАНЦИЈА НА СВЕТИЉКУ ЈЕ 5 ГОДИНА.
</t>
  </si>
  <si>
    <t>Зидна светиљка изнад огледала у сан. чворовима са флуо сијалицом 18W , 230В, ИП54 сл.типу БРИ бела -промонт или одговарајући.</t>
  </si>
  <si>
    <t xml:space="preserve">ТИП 9 Испорука и монтажа профилне уградне светиљке са кућиштем од алуминијумског профила са транферзалним параболичним растером и доубле параболик лонгитудиналним ламелама израдјених од спекулар анодизираног алуминијума, са две лед цеви од 19 W  боје светлости 4000К , степена отпорности на удар ИК10. Светиљка је намењена за монтажу у плафон, димензија светиљке 1257x238x85мм, Кућиште светиљке беле боје, опремљена електронском пригушницом. Светиљка је израђена у заштити ИП20, еквивалентних карактеристика као: ЕЛМАТ Петридис  или одговарајући. ПРИСМА П3М 26 2X19W лед. ГАРАНЦИЈА НА СВЕТИЉКУ ЈЕ 5 ГОДИНА.
</t>
  </si>
  <si>
    <t xml:space="preserve">ТИП 10 Испорука и монтажа профилне уградне светиљке са кућиштем од алуминијумског профила са транферзалним параболичним растером и доубле параболик лонгитудиналним ламелама израдјених од спекулар анодизираног алуминијума, са четри лед цеви од 9 W  боје светлости 4000К , степена отпорности на удар ИК10. Светиљка је намењена за монтажу у плафон, димензија светиљке 647x647x85мм, Кућиште светиљке беле боје, опремљена електронском пригушницом. Светиљка је израђена у заштити ИП20, еквивалентних карактеристика као: ЕЛМАТ Петридис ПРИСМА П3М 26 2X19W лед или одговарајући. ГАРАНЦИЈА НА СВЕТИЉКУ ЈЕ 5 ГОДИНА.
</t>
  </si>
  <si>
    <t>Противпаник светиљка за велике висине(уграђује се у салу на челичну конструкцију) са локалном аку батеријом за аутономни рад 3х са POWER лед диодама,  претварачем и НиЦд батеријом. Светиљка је опремљена са 2x42 лед диодама .Димензије светиљке су 300x330x97мм, еквивалентних карактеристика као: olympia-electronics GRL*21 или одговарајући.,  ГАРАНЦИЈА НА СВЕТИЉКУ ЈЕ 5 ГОДИНА.</t>
  </si>
  <si>
    <t>Испорука инсталационог материјала замодуларне  утичнице  производње "ВИМАР" или одговарајући, комплет са инсталационим дознама,носачима, маскама и пратећим прибором у боји по захтеву Инвеститора.Степен заштите ИП20 следећих блок утичница:</t>
  </si>
  <si>
    <t>Испорука инсталационог материјала за командовање расветом производње "ВИМАР" или одговарајући, комплет са инсталационим дознама,носачима, маскама и пратећим прибором у боји по захтеву Инвеститора.Степен заштите ИП20.</t>
  </si>
  <si>
    <t>Испорука и монтажа ПВЦ ОГ инсталационог материјала производње "Металка" Мајур или одговарајући и то:</t>
  </si>
  <si>
    <t>Испорука материјала и израда инсталације повезивања ГШИП орманом у објекту проводником N2HX - Ј 1 x 25 мм2, комплет са израдом везе на оба краја и постављањем ШИП ормана са бакарном шином 20 x 4 мм и у у простору топлотне подстанице. Просечна дужина 35 м.</t>
  </si>
  <si>
    <t xml:space="preserve">Постављање, спојеве, продоре и друге карактеристичне детаље радити према упутству прозвођача.карактеристичне детаље радити према упутству прозвођача.  Извођење радова на постављању кровне мембране, могу да врше само радници који поседују одговарајући сертификат произвођача кровне мембране која се уграђује.                                                                                                                    </t>
  </si>
  <si>
    <t xml:space="preserve">Ценом је обухваћен материјал, рад и транспорт.              </t>
  </si>
  <si>
    <t>Набавка и уградња врата отпорних на пожар у трајању од 90 минута</t>
  </si>
  <si>
    <t xml:space="preserve">Испорука уређаја беспрекидног напајања мрежне опреме УПС 6000VA за уградњу у РЕК орман ширине 19" са следећим карактеристикама: 
1. права синусоида на излазу, АВР, 
2. висине 2У,
3.  микропроцесорски контролисан, пратећи софтвер, 
4. РС-232 ДБ-9 порт и УСБ порт према рачунару, 
5. са додатним батеријским модулом 3 x 12V/9Ah, 
6. дим. 438x86(2У)x572мм, 
7. пренапонска заштита за модем, телефонску линију и мрежну линију,
тип Eaton 6000VA UPS или одговарајући. </t>
  </si>
  <si>
    <t>Испорука уређаја беспрекидног напајања мрежне опреме УПС 3000VA за уградњу у РЕК орман ширине 19" са следећим карактеристикама: 
1. права синусоида на излазу, АВР, 
2. висине 2У,
3.  микропроцесорски контролисан, пратећи софтвер, 
4. РС-232 ДБ-9 порт и УСБ порт према рачунару, 
5. са додатним батеријским модулом 3 x 12V/9Ah, 
6. дим. 438x86(2У)x572мм, 
7. тежине 35,8 кг
8. пренапонска заштита за модем, телефонску линију и мрежну линију,
тип АРТрониц ЦЛАРЕ 3000VA UPS или одговарајући.</t>
  </si>
  <si>
    <t xml:space="preserve">Испорука и монтажа аутоматске IP телефонске централе модуларног типа Телеком или одговарајући,следећих карактеристика:
1. капацитета локалних линија 96 IP, 
2. 12 аналогних-дигиталних
3. 12 бежичних линија, 
4. са најмање два 2Е1 прикључка,
5. предвиђена за монтажу у РЕК орман рачунарске мреже димензије 19".
</t>
  </si>
  <si>
    <t xml:space="preserve">Испорука и монтажа ONVIF компатибилне вандалотпорне мини камере типа "dome", следећих карактеристика:
1. резолуције 2+B15 2MPix 1920×1080@25fps,
2. 1/2.8" Progressive CMOS, H.264/MJPEG компресија, 
3. осетљивости колор: 0.01Lux/F1.2 (AGC ON) i B/W: 0.001Lux/F1.2 (AGC ON), функције DWDR,
4. 3D DNR, BLC, детекција покрета, 
5. функција дан/ноћ,
6. са слотом за микро картицу SD/SDHC/SDXC (до 64 GB), 
7. са фиксним објективом 2.8mm/F2.0, Dual-Stream, 
8. кућиште типа IP66, 
9. напајање 12Vdc/ PoE, 
тип DS-2CD2520F или одговарајући. </t>
  </si>
  <si>
    <t>Испорука и монтажа мегапиxелне IP камере за спољашњу монтажу, ONVIF компатибилна мегапикселна tube IR kamera следећих карактеристика: 
1. резолуције 3MPix, 1/3" Progressive CMOS, резолуција слике 2048x1536@12fps i 1920x1080@25fps, 
2. уграђен мехнички IR филтер (функција дан/ноћ), 
3. осетљивости 0.01lux/F1.2 i 0 Lux sa IR, 
4. уграђен AI варифокални објектив 2.8-12mm/F1.4, 
5. кућиште типа IP66, 
6. уграђена IR расвета домета до 30m, 
7. слот за SD картицу,
8. функције 3D DNR, BLC, D-WDR, 
9. напајање 12Vdc/PoE, 
тип  DS-2CD2632FI или одговарајући.</t>
  </si>
  <si>
    <t>Слично типу EVO192/PCB или одговарајући.</t>
  </si>
  <si>
    <t xml:space="preserve">Испорука и уградња контролера за  евиденцију радног времена са:
1. интегрисаним софтвером, 
2. снимањем корисника са IP камером у тренутку регистровања, 
3. wеб сервер, 
4. регистровање корисника, шифром и/или Смарт картицом, 
5. напајање 12VDC 2А,
6.  повезује се на раучнарску или ЛАН мрежу,
7. капацитета до 1000 корисника,
8.  памти 10.000 догађаја, 
9. релејни и алармни улази, 
10. МАСТЕР/СЛАВЕ начин рада,
11. повезивање са базом података, 
12. LCD дисплеј,  
тип iGuard LM520-SC или одговарајући. </t>
  </si>
  <si>
    <t>Покривање косих делова крова  равним челичним пластифицираним лимом дебљине 0,6 мм, у боји по избору Инвеститора. Покривање извести по пројекту, детаљима и упутству произвођача и пројектанта. У цену укључене и све потребне опшивке.</t>
  </si>
  <si>
    <r>
      <t xml:space="preserve">Завршни слој - хидроизолација:
Еластична водонепропусна ПВЦ мембрана  дебљине 1.5мм. Мембрана је армирана полиестерском мрежицом, УВ отпорна, светло сиве боје РАЛ 7047, слободно положена као последњи слој на крову. 
На крајевима ролне (2x20м или 1x20м) је механички причвршћена фиксерима за подлогу (завртњима са подлошком за синтетичке кровне мембране типа ЕуроФаст или сл), а преко линије фиксирања се преклапа следећа ролна мембране и заварује се на фиксирану мембрану. 
Kарактеристике мембране: Синтетичка, кровна хидроизолациона мембране у складу са стандардом ЕН 13956, сертификована као 1213-ЦПД-4127. Водонепропусност мора да задовољава стандард ЕН 1928. Отпорност на “град” у складу са ЕН 13583. Отпорност вара на смицање ≥ 300 Н/50 мм у складу са ЕН 12316-2; Отпорност вара на кидање ≥ 600 Н/50 мм по ЕН 12317-2. Èвртоæа при затезању ≥ 900 Н/50 мм у складу са  ЕН 12311-2. Отпорност на утицај ватре у складу са ЕН 13501-5 Брооф Т1 и Т3. реакција на ватру – класе Е у складу са ЕН ИСО 11925-2 , класификација после </t>
    </r>
    <r>
      <rPr>
        <sz val="11"/>
        <rFont val="Times New Roman"/>
        <family val="1"/>
      </rPr>
      <t>ЕН 13501-1.</t>
    </r>
    <r>
      <rPr>
        <sz val="12"/>
        <rFont val="Times New Roman"/>
        <family val="1"/>
      </rPr>
      <t xml:space="preserve">
Заштиту хидроизолације од утицаја силе ветра, тј. колиèину фиксера, распоред фиксирања, правац постављања мембране и ширина мембране – се мора извести према прораèуну Wинд Лоад или  Јет Стреам, који задововљава Еуроцоде ЕН-1991-1-4 (2005). Прораèун израðен од стране испоруèиоца хидроизолације, а све према улазним подацима (маx. брзина ветра, геометрија и висина објекта, динамиèка сила фиксера итд.) добијеним и/или усаглашеним са наруèиоцем посла. 
Хидроизолација се на преклопима вари врелим ваздухом при èему треба водити раèуна да је ширина преклопа мин. 5цм од ивице ("тањириæа") фиксера до ивице преклопа (мембране). 
Израда вертикалних површина се врши са истом СикаПлан 15Г хидроизолационом мембраном, у складу са приложеним извоðаèким детаљем. Завршавање хидроизолације се врши минимум 40 цм од завршне коте крова. 
</t>
    </r>
  </si>
  <si>
    <t xml:space="preserve">Зидање преградних зидова дебљине 12 цм пуном опеком у продужном малтеру размере 1:2:6, са израдом серклажа у висини надвратних греда или на висини 200 цм од пода. АБ серклаже радити од МБ 20 дим. 12x15 цм, са арматуром  ± 2Ø8 и узенгијанма  Ø 6/25. Превез радити на пола опеке, а везу са осталим зидовима на правилан начин. По завршеном зидању спојнице очистити. У цену улази АБ серклажи и помоћна скела. </t>
  </si>
  <si>
    <t xml:space="preserve">Зидање преградних зидова дебљине 6,5 цм пуном опеком у продужном малтеру размере 1:2:6, са израдом серклажа у висини надвратних греда или на висини 200 цм од пода. АБ серклаже радити од МБ 20 дим. 7x15 цм, са арматуром   ± 2Ø8 и узенгијанма  Ø 6/25. Превез радити на пола опеке, а везу са осталим зидовима на правилан начин. По завршеном зидању спојнице очистити. У цену улази АБ серклажи и помоћна скела. </t>
  </si>
  <si>
    <t>Уградњу вршити у свему према упутствима, технологији и спецификацији произвођача и са свим потребним предрадњама (улази у цену). Облога мора да буде еколошки погодна и нешкодљива за здравље, да поседује  атесну документацију адекватне акредитоване лабораторије за испитивање материјала (сертификат Плави анђео) и М1 сертификат о ниској емисији штетних гасова.</t>
  </si>
  <si>
    <t>Постављање подних облога се изводи након завршетка свих унутрашњих радова. Облога на бази каучука се мора лепити на иделно равну подлогу и сећи идеално равно, с обзиром на то да се инсталира без варења спојева. Након завршене инсталације подне облоге од каучука, Извођач је у обавези да уради примарни машинско чишћење.Извођење (полагање) подова треба да врше подополагачи који поседују важећи сертификат произвођача подне облоге.</t>
  </si>
  <si>
    <t>Крило врата извести од МДФ - а са саћастом испуном, саће од префабриковане иверице тространо фалцовано, минималне дебљине 40 мм,  бојено према избору Инвеститора.</t>
  </si>
  <si>
    <t>Крило врата извести од МДФ - а са саћастом испуном, саће од префабриковане иверице тространо фалцовано, минималне дебљине 40 мм, бојено према избору Инвеститора.</t>
  </si>
  <si>
    <t>Солбанк израђен од  алуминијумског пластифицираног лима д=0,6 мм у боји профила прозора улази у састав позиције заједно са монтажом</t>
  </si>
  <si>
    <t>Врата се израђују од алуминијумских, пластифицираних кутијастих профила, са прекидом термичког моста, обложених алуминијумским лимом дебљине 1мм.</t>
  </si>
  <si>
    <t xml:space="preserve">дим. 153/238                                 застакљена              ОЗН.  13'   - сиво бојена RAL 7031                                                                                     </t>
  </si>
  <si>
    <t xml:space="preserve">дим. 149/269                                 застакљена              ОЗН.  24'    - сиво бојена RAL 7031                                                                                    </t>
  </si>
  <si>
    <t>Крило врата је са испуном од минералне камене вуне, припадајућим дихтунгом, ужљебљеним са три стране минимум, опремљена посебном противпожарном бравом, шаркама и одговарајућом ручком, као и механизмом који их држи у стално затвореном положају (типа Геос, Гезе ТС 500 или слично).</t>
  </si>
  <si>
    <t>Радовима на степеништу  (3 крака са подестима) треба обухватити, уклањање постојеће подне облоге са газишта са утоваром и одвозом материјала на депонију , премазивање конструкције газишта  противпожарним премазом од  F 90 мин ватроотпорности и постављање  на газишта нове облоге од ПВЦ која задовољава противпожарне захтеве.</t>
  </si>
  <si>
    <t>Премазивање постојеће металне конструкције  степеништа, степенишних кракова и подеста, (комуникација према поткровљу и таванском простору), противпожарним премазом  од F 90 мин. ватроотпорности.</t>
  </si>
  <si>
    <r>
      <rPr>
        <b/>
        <sz val="12"/>
        <rFont val="Times New Roman"/>
        <family val="1"/>
      </rPr>
      <t xml:space="preserve">НАПОМЕНА: </t>
    </r>
    <r>
      <rPr>
        <sz val="12"/>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Комплетан шут одвести на градску депонију у насељу Јовановац, у улици Саве Ковачевића у Крагујевцу, цена утовара и одвоза шута је урачуната у цену позиција које то захтевају.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</si>
  <si>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Укупно I:</t>
  </si>
  <si>
    <t>Укупно II:</t>
  </si>
  <si>
    <t>Укупно III:</t>
  </si>
  <si>
    <t>Укупно IV:</t>
  </si>
  <si>
    <t>Укупно V:</t>
  </si>
  <si>
    <t>Укупно VI:</t>
  </si>
  <si>
    <t>Укупно VII:</t>
  </si>
  <si>
    <t>Укупно VIII:</t>
  </si>
  <si>
    <t>Укупно IX:</t>
  </si>
  <si>
    <t>УкупноX:</t>
  </si>
  <si>
    <t>Укупно XI:</t>
  </si>
  <si>
    <t>Укупно XII:</t>
  </si>
  <si>
    <t>Укупно XIII :</t>
  </si>
  <si>
    <t>Укупно XV:</t>
  </si>
  <si>
    <t>Укупно XVI:</t>
  </si>
  <si>
    <t>Укупно XVIII:</t>
  </si>
  <si>
    <t>Укупно XIX:</t>
  </si>
  <si>
    <t>Р Е К А П И Т У Л А Ц И Ј А    АРХИТЕКТУРА</t>
  </si>
  <si>
    <t>Æ125  са хоризонталним одводом – тело сливника , заптивни прстен, лоптаста решетка и грејач (25W) са прекидачем FI (30mA).</t>
  </si>
  <si>
    <r>
      <t>m</t>
    </r>
    <r>
      <rPr>
        <vertAlign val="superscript"/>
        <sz val="12"/>
        <rFont val="Times New Roman"/>
        <family val="1"/>
      </rPr>
      <t>3</t>
    </r>
  </si>
  <si>
    <r>
      <t>m</t>
    </r>
    <r>
      <rPr>
        <vertAlign val="superscript"/>
        <sz val="12"/>
        <rFont val="Times New Roman"/>
        <family val="1"/>
      </rPr>
      <t>1</t>
    </r>
  </si>
  <si>
    <r>
      <rPr>
        <b/>
        <sz val="10"/>
        <rFont val="Times New Roman"/>
        <family val="1"/>
      </rPr>
      <t xml:space="preserve">НАПОМЕНА: </t>
    </r>
    <r>
      <rPr>
        <sz val="10"/>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Комплетан шут одвести на градску депонију у насељу Јовановац, у улици Саве Ковачевића у Крагујевцу, цена утовара и одвоза шута је урачуната у цену позиција које то захтевају.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</si>
  <si>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Oпис позиције</t>
  </si>
  <si>
    <t>J.м</t>
  </si>
  <si>
    <t>Kол.</t>
  </si>
  <si>
    <t>P.бр.</t>
  </si>
  <si>
    <t xml:space="preserve">Водоводне ППР цеви 
Набавка транспорт и уградња цеви за транспорт воде под притиском, израђених од полипропилена (ППР), називног притиска и температуру воде 0/70 степени Целзијусових, са спојним елементима и материјалом за монтажу. Пречника, класе одређене пројектом (СДР 6, СДР 7.4, СДР 9, СДР 11)и фитинга  од ПП-Р-а, у потпуности израђених у скалду са ЕН 15874, о чему сведочи ИЦЦ-ПМ1106 сертификат као обавезни прилог уз испоручене цеви.                                                                                               Цеви и фитинг треба да буду типа „Флуидтхерм” произвођача „Пештан” Аранђеловац или еквивалентног квалитета.                                                     Радове извести у свему према техничким прописима за предвиђену врсту цеви, односно у складу са захтевима ЕН12056 , на начин који је предвидео произвођач цеви и у складу са упутствима Надзорног органа. Обавезно је урадити тестирање цевовода према инструкцијама произвођача. Произвођач, тип и датум производње морају бити одштампани на свакој цеви.       </t>
  </si>
  <si>
    <t xml:space="preserve">Позицијом су обухваћени припремни радови, пренос материјала, преглед и испитивање цеви и комада, сечење цеви и  монтирање. Испитивање мреже према техничким условима и дезинфекција по завршеном испитивању, када се мрежа покаже исправном. Обрачунава се и плаћа по метру дужном цевовода а према пречнику цеви.                                                                                           </t>
  </si>
  <si>
    <t xml:space="preserve"> РЕКАПИТУЛАЦИЈА ХИДРОТЕХНИЧКЕ ИНСТАЛАЦИЈЕ</t>
  </si>
  <si>
    <t xml:space="preserve">САНИТАРНИ УРЕЂАЈИ </t>
  </si>
  <si>
    <r>
      <t xml:space="preserve">Трополни нисконапонски раставни прекидач за 400V, 50Hz, са механизмом за ручно упраљање са полугом и продуженом осовимом, тип </t>
    </r>
    <r>
      <rPr>
        <b/>
        <sz val="12"/>
        <rFont val="Times New Roman"/>
        <family val="1"/>
      </rPr>
      <t>INS500</t>
    </r>
    <r>
      <rPr>
        <sz val="12"/>
        <rFont val="Times New Roman"/>
        <family val="1"/>
      </rPr>
      <t xml:space="preserve"> "Schneider Electric" или одговарајући.</t>
    </r>
  </si>
  <si>
    <r>
      <t xml:space="preserve">Трополни заштитни прекидач (3P) </t>
    </r>
    <r>
      <rPr>
        <b/>
        <sz val="12"/>
        <rFont val="Times New Roman"/>
        <family val="1"/>
      </rPr>
      <t>C</t>
    </r>
    <r>
      <rPr>
        <sz val="12"/>
        <rFont val="Times New Roman"/>
        <family val="1"/>
      </rPr>
      <t xml:space="preserve">, 230V, 50Hz, називне струје </t>
    </r>
    <r>
      <rPr>
        <b/>
        <sz val="12"/>
        <rFont val="Times New Roman"/>
        <family val="1"/>
      </rPr>
      <t>6A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или одговарајући.. </t>
    </r>
  </si>
  <si>
    <r>
      <t xml:space="preserve">Сигналне сијалице, зелене боје, 230V, монтажа на врата, тип </t>
    </r>
    <r>
      <rPr>
        <b/>
        <sz val="12"/>
        <rFont val="Times New Roman"/>
        <family val="1"/>
      </rPr>
      <t>XB5AVM3</t>
    </r>
    <r>
      <rPr>
        <sz val="12"/>
        <rFont val="Times New Roman"/>
        <family val="1"/>
      </rPr>
      <t xml:space="preserve"> "Schneider Electric" или одговарајући.</t>
    </r>
  </si>
  <si>
    <r>
      <t xml:space="preserve">Трополни НВ осигурач-растављач тип </t>
    </r>
    <r>
      <rPr>
        <b/>
        <sz val="12"/>
        <rFont val="Times New Roman"/>
        <family val="1"/>
      </rPr>
      <t xml:space="preserve"> ISFT 250</t>
    </r>
    <r>
      <rPr>
        <sz val="12"/>
        <rFont val="Times New Roman"/>
        <family val="1"/>
      </rPr>
      <t>,  "Schneider Electric" или одговарајући. Постоље НВО осигурача комплет са патронама и то:</t>
    </r>
  </si>
  <si>
    <r>
      <t xml:space="preserve">Трополни НВ осигурач-растављач тип </t>
    </r>
    <r>
      <rPr>
        <b/>
        <sz val="12"/>
        <rFont val="Times New Roman"/>
        <family val="1"/>
      </rPr>
      <t xml:space="preserve"> ISFT 160</t>
    </r>
    <r>
      <rPr>
        <sz val="12"/>
        <rFont val="Times New Roman"/>
        <family val="1"/>
      </rPr>
      <t>,  "Schneider Electric" или одговарајући. Постоље НВО осигурача комплет са патронама и то:</t>
    </r>
  </si>
  <si>
    <r>
      <t xml:space="preserve">Трополни НВ осигурач-растављач тип </t>
    </r>
    <r>
      <rPr>
        <b/>
        <sz val="12"/>
        <rFont val="Times New Roman"/>
        <family val="1"/>
      </rPr>
      <t>ISFT 160</t>
    </r>
    <r>
      <rPr>
        <sz val="12"/>
        <rFont val="Times New Roman"/>
        <family val="1"/>
      </rPr>
      <t>,  "Schneider Electric" или одговарајући. Постоље НВО осигурача комплет са патронама и то:</t>
    </r>
  </si>
  <si>
    <r>
      <t xml:space="preserve">Трополни гребенасти прекидач 0-1, за 400V, 50Hz, </t>
    </r>
    <r>
      <rPr>
        <b/>
        <sz val="12"/>
        <rFont val="Times New Roman"/>
        <family val="1"/>
      </rPr>
      <t>63А</t>
    </r>
    <r>
      <rPr>
        <sz val="12"/>
        <rFont val="Times New Roman"/>
        <family val="1"/>
      </rPr>
      <t xml:space="preserve">, тип </t>
    </r>
    <r>
      <rPr>
        <b/>
        <sz val="12"/>
        <rFont val="Times New Roman"/>
        <family val="1"/>
      </rPr>
      <t>Harmony</t>
    </r>
    <r>
      <rPr>
        <sz val="12"/>
        <rFont val="Times New Roman"/>
        <family val="1"/>
      </rPr>
      <t xml:space="preserve"> "Schneider Electric" или одговарајући.</t>
    </r>
  </si>
  <si>
    <r>
      <t xml:space="preserve">Трополни заштитни прекидач (3P) </t>
    </r>
    <r>
      <rPr>
        <b/>
        <sz val="12"/>
        <rFont val="Times New Roman"/>
        <family val="1"/>
      </rPr>
      <t>C</t>
    </r>
    <r>
      <rPr>
        <sz val="12"/>
        <rFont val="Times New Roman"/>
        <family val="1"/>
      </rPr>
      <t xml:space="preserve">, 400V, 50Hz, називне струје </t>
    </r>
    <r>
      <rPr>
        <b/>
        <sz val="12"/>
        <rFont val="Times New Roman"/>
        <family val="1"/>
      </rPr>
      <t>6A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"Schneider Electric" или одговарајући.</t>
    </r>
  </si>
  <si>
    <r>
      <t xml:space="preserve">Комбиновани уређај диференцијалне струје са аутоматским осигурачем </t>
    </r>
    <r>
      <rPr>
        <b/>
        <sz val="12"/>
        <rFont val="Times New Roman"/>
        <family val="1"/>
      </rPr>
      <t>40A/30mA</t>
    </r>
    <r>
      <rPr>
        <sz val="12"/>
        <rFont val="Times New Roman"/>
        <family val="1"/>
      </rPr>
      <t xml:space="preserve">, 3p+N, tip AC, karakteristike okidanja "B"  za montažu na šinu, slično tipu </t>
    </r>
    <r>
      <rPr>
        <b/>
        <sz val="12"/>
        <rFont val="Times New Roman"/>
        <family val="1"/>
      </rPr>
      <t>Acti9 iDPN Vigi</t>
    </r>
    <r>
      <rPr>
        <sz val="12"/>
        <rFont val="Times New Roman"/>
        <family val="1"/>
      </rPr>
      <t>, "Schneider Electric" или одговарајући.</t>
    </r>
  </si>
  <si>
    <r>
      <t xml:space="preserve">Трополни заштитни прекидач (3P) </t>
    </r>
    <r>
      <rPr>
        <b/>
        <sz val="12"/>
        <rFont val="Times New Roman"/>
        <family val="1"/>
      </rPr>
      <t>C</t>
    </r>
    <r>
      <rPr>
        <sz val="12"/>
        <rFont val="Times New Roman"/>
        <family val="1"/>
      </rPr>
      <t xml:space="preserve">, 400V, 50Hz, називне струје </t>
    </r>
    <r>
      <rPr>
        <b/>
        <sz val="12"/>
        <rFont val="Times New Roman"/>
        <family val="1"/>
      </rPr>
      <t>32A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"Schneider Electric" или одговарајући.</t>
    </r>
  </si>
  <si>
    <r>
      <t xml:space="preserve">Трополни заштитни прекидач (3P) </t>
    </r>
    <r>
      <rPr>
        <b/>
        <sz val="12"/>
        <rFont val="Times New Roman"/>
        <family val="1"/>
      </rPr>
      <t>C</t>
    </r>
    <r>
      <rPr>
        <sz val="12"/>
        <rFont val="Times New Roman"/>
        <family val="1"/>
      </rPr>
      <t xml:space="preserve">, 400V, 50Hz, називне струје </t>
    </r>
    <r>
      <rPr>
        <b/>
        <sz val="12"/>
        <rFont val="Times New Roman"/>
        <family val="1"/>
      </rPr>
      <t>20A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"Schneider Electric" или одговарајући.</t>
    </r>
  </si>
  <si>
    <r>
      <t xml:space="preserve">Четворополна диференцијална заштитна склопка, </t>
    </r>
    <r>
      <rPr>
        <b/>
        <sz val="12"/>
        <rFont val="Times New Roman"/>
        <family val="1"/>
      </rPr>
      <t xml:space="preserve"> In = 25A; ΔI=30mA</t>
    </r>
    <r>
      <rPr>
        <sz val="12"/>
        <rFont val="Times New Roman"/>
        <family val="1"/>
      </rPr>
      <t xml:space="preserve">; 400VAC, tip </t>
    </r>
    <r>
      <rPr>
        <b/>
        <sz val="12"/>
        <rFont val="Times New Roman"/>
        <family val="1"/>
      </rPr>
      <t>ACTI 9-iID</t>
    </r>
    <r>
      <rPr>
        <sz val="12"/>
        <rFont val="Times New Roman"/>
        <family val="1"/>
      </rPr>
      <t xml:space="preserve"> "Schneider Electric" или одговарајући.</t>
    </r>
  </si>
  <si>
    <r>
      <t xml:space="preserve">Једнополни заштитни прекидач (1P) </t>
    </r>
    <r>
      <rPr>
        <b/>
        <sz val="12"/>
        <rFont val="Times New Roman"/>
        <family val="1"/>
      </rPr>
      <t>C</t>
    </r>
    <r>
      <rPr>
        <sz val="12"/>
        <rFont val="Times New Roman"/>
        <family val="1"/>
      </rPr>
      <t xml:space="preserve">, 400V, 50Hz, називне струје </t>
    </r>
    <r>
      <rPr>
        <b/>
        <sz val="12"/>
        <rFont val="Times New Roman"/>
        <family val="1"/>
      </rPr>
      <t>6A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"Schneider Electric" или одговарајући.</t>
    </r>
  </si>
  <si>
    <r>
      <t xml:space="preserve">Једнополни заштитни прекидач (1P) </t>
    </r>
    <r>
      <rPr>
        <b/>
        <sz val="12"/>
        <rFont val="Times New Roman"/>
        <family val="1"/>
      </rPr>
      <t>C</t>
    </r>
    <r>
      <rPr>
        <sz val="12"/>
        <rFont val="Times New Roman"/>
        <family val="1"/>
      </rPr>
      <t xml:space="preserve">, 400V, 50Hz, називне струје </t>
    </r>
    <r>
      <rPr>
        <b/>
        <sz val="12"/>
        <rFont val="Times New Roman"/>
        <family val="1"/>
      </rPr>
      <t>10A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"Schneider Electric" или одговарајући.</t>
    </r>
  </si>
  <si>
    <r>
      <t xml:space="preserve">Једнополни заштитни прекидач (1P) </t>
    </r>
    <r>
      <rPr>
        <b/>
        <sz val="12"/>
        <rFont val="Times New Roman"/>
        <family val="1"/>
      </rPr>
      <t>C</t>
    </r>
    <r>
      <rPr>
        <sz val="12"/>
        <rFont val="Times New Roman"/>
        <family val="1"/>
      </rPr>
      <t xml:space="preserve">, 400V, 50Hz, називне струје </t>
    </r>
    <r>
      <rPr>
        <b/>
        <sz val="12"/>
        <rFont val="Times New Roman"/>
        <family val="1"/>
      </rPr>
      <t>16A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или одговарајући. </t>
    </r>
  </si>
  <si>
    <r>
      <t xml:space="preserve">Импулсни релеј  (1P) 1NО, називне струје, </t>
    </r>
    <r>
      <rPr>
        <b/>
        <sz val="12"/>
        <rFont val="Times New Roman"/>
        <family val="1"/>
      </rPr>
      <t>16A</t>
    </r>
    <r>
      <rPr>
        <sz val="12"/>
        <rFont val="Times New Roman"/>
        <family val="1"/>
      </rPr>
      <t>, управљачи напон 230VAC, тип</t>
    </r>
    <r>
      <rPr>
        <b/>
        <sz val="12"/>
        <rFont val="Times New Roman"/>
        <family val="1"/>
      </rPr>
      <t xml:space="preserve"> ACTI 9-iTL</t>
    </r>
    <r>
      <rPr>
        <sz val="12"/>
        <rFont val="Times New Roman"/>
        <family val="1"/>
      </rPr>
      <t xml:space="preserve">, "Schneider Electric" или одговарајући. </t>
    </r>
  </si>
  <si>
    <r>
      <t xml:space="preserve">Контактор трополни,  називне струје </t>
    </r>
    <r>
      <rPr>
        <b/>
        <sz val="12"/>
        <rFont val="Times New Roman"/>
        <family val="1"/>
      </rPr>
      <t>16A</t>
    </r>
    <r>
      <rPr>
        <sz val="12"/>
        <rFont val="Times New Roman"/>
        <family val="1"/>
      </rPr>
      <t>, управљачки напон 230VAC, тип</t>
    </r>
    <r>
      <rPr>
        <b/>
        <sz val="12"/>
        <rFont val="Times New Roman"/>
        <family val="1"/>
      </rPr>
      <t xml:space="preserve"> ACTI 9-iCT</t>
    </r>
    <r>
      <rPr>
        <sz val="12"/>
        <rFont val="Times New Roman"/>
        <family val="1"/>
      </rPr>
      <t>, "Schneider Electric" или одговарајући.</t>
    </r>
  </si>
  <si>
    <r>
      <t xml:space="preserve">Контактор једнополни,  називне струје </t>
    </r>
    <r>
      <rPr>
        <b/>
        <sz val="12"/>
        <rFont val="Times New Roman"/>
        <family val="1"/>
      </rPr>
      <t>40A</t>
    </r>
    <r>
      <rPr>
        <sz val="12"/>
        <rFont val="Times New Roman"/>
        <family val="1"/>
      </rPr>
      <t>, управљачки напон 24V, тип</t>
    </r>
    <r>
      <rPr>
        <b/>
        <sz val="12"/>
        <rFont val="Times New Roman"/>
        <family val="1"/>
      </rPr>
      <t xml:space="preserve"> ACTI 9-iCT</t>
    </r>
    <r>
      <rPr>
        <sz val="12"/>
        <rFont val="Times New Roman"/>
        <family val="1"/>
      </rPr>
      <t>, "Schneider Electric" или одговарајући.</t>
    </r>
  </si>
  <si>
    <r>
      <t xml:space="preserve">Четворополна диференцијална заштитна склопка, </t>
    </r>
    <r>
      <rPr>
        <b/>
        <sz val="12"/>
        <rFont val="Times New Roman"/>
        <family val="1"/>
      </rPr>
      <t xml:space="preserve"> In = 40A; ΔI=30mA</t>
    </r>
    <r>
      <rPr>
        <sz val="12"/>
        <rFont val="Times New Roman"/>
        <family val="1"/>
      </rPr>
      <t xml:space="preserve">; 400VAC, tip </t>
    </r>
    <r>
      <rPr>
        <b/>
        <sz val="12"/>
        <rFont val="Times New Roman"/>
        <family val="1"/>
      </rPr>
      <t>ACTI 9-iID</t>
    </r>
    <r>
      <rPr>
        <sz val="12"/>
        <rFont val="Times New Roman"/>
        <family val="1"/>
      </rPr>
      <t xml:space="preserve"> "Schneider Electric" или одговарајући.</t>
    </r>
  </si>
  <si>
    <r>
      <t xml:space="preserve">Изборна преклопка </t>
    </r>
    <r>
      <rPr>
        <b/>
        <sz val="12"/>
        <rFont val="Times New Roman"/>
        <family val="1"/>
      </rPr>
      <t>10А</t>
    </r>
    <r>
      <rPr>
        <sz val="12"/>
        <rFont val="Times New Roman"/>
        <family val="1"/>
      </rPr>
      <t xml:space="preserve">, једнополна, са три положаја 1-0-2, тип </t>
    </r>
    <r>
      <rPr>
        <b/>
        <sz val="12"/>
        <rFont val="Times New Roman"/>
        <family val="1"/>
      </rPr>
      <t>XB5</t>
    </r>
    <r>
      <rPr>
        <sz val="12"/>
        <rFont val="Times New Roman"/>
        <family val="1"/>
      </rPr>
      <t>, "Schneider Electric" или одговарајући.</t>
    </r>
  </si>
  <si>
    <r>
      <t xml:space="preserve">Програмабилни тајмер, једноканални, са циклусом 24h и/или 7 дана, тип </t>
    </r>
    <r>
      <rPr>
        <b/>
        <sz val="12"/>
        <rFont val="Times New Roman"/>
        <family val="1"/>
      </rPr>
      <t>iHP</t>
    </r>
    <r>
      <rPr>
        <sz val="12"/>
        <rFont val="Times New Roman"/>
        <family val="1"/>
      </rPr>
      <t>, "Schneider Electric" или одговарајући.</t>
    </r>
  </si>
  <si>
    <r>
      <t xml:space="preserve">Трополни моторно заштитни прекидач са термомагнетним заштитом </t>
    </r>
    <r>
      <rPr>
        <b/>
        <sz val="12"/>
        <rFont val="Times New Roman"/>
        <family val="1"/>
      </rPr>
      <t>(2.5-4.0А)</t>
    </r>
    <r>
      <rPr>
        <sz val="12"/>
        <rFont val="Times New Roman"/>
        <family val="1"/>
      </rPr>
      <t xml:space="preserve">,  400VAC, тип </t>
    </r>
    <r>
      <rPr>
        <b/>
        <sz val="12"/>
        <rFont val="Times New Roman"/>
        <family val="1"/>
      </rPr>
      <t>GV2</t>
    </r>
    <r>
      <rPr>
        <sz val="12"/>
        <rFont val="Times New Roman"/>
        <family val="1"/>
      </rPr>
      <t xml:space="preserve">, "Schneider Electric" или одговарајући. </t>
    </r>
  </si>
  <si>
    <r>
      <t xml:space="preserve">Трополни контактор </t>
    </r>
    <r>
      <rPr>
        <b/>
        <sz val="12"/>
        <rFont val="Times New Roman"/>
        <family val="1"/>
      </rPr>
      <t>9А</t>
    </r>
    <r>
      <rPr>
        <sz val="12"/>
        <rFont val="Times New Roman"/>
        <family val="1"/>
      </rPr>
      <t xml:space="preserve">, 400VAC, управљачки напон 230VAC, тип </t>
    </r>
    <r>
      <rPr>
        <b/>
        <sz val="12"/>
        <rFont val="Times New Roman"/>
        <family val="1"/>
      </rPr>
      <t>LC1D</t>
    </r>
    <r>
      <rPr>
        <sz val="12"/>
        <rFont val="Times New Roman"/>
        <family val="1"/>
      </rPr>
      <t>, "Schneider Electric" или одговарајући.</t>
    </r>
  </si>
  <si>
    <r>
      <t xml:space="preserve">Трополни контактор </t>
    </r>
    <r>
      <rPr>
        <b/>
        <sz val="12"/>
        <rFont val="Times New Roman"/>
        <family val="1"/>
      </rPr>
      <t>18А</t>
    </r>
    <r>
      <rPr>
        <sz val="12"/>
        <rFont val="Times New Roman"/>
        <family val="1"/>
      </rPr>
      <t xml:space="preserve">, 400VAC, управљачки напон 230VAC, тип </t>
    </r>
    <r>
      <rPr>
        <b/>
        <sz val="12"/>
        <rFont val="Times New Roman"/>
        <family val="1"/>
      </rPr>
      <t>LC1D</t>
    </r>
    <r>
      <rPr>
        <sz val="12"/>
        <rFont val="Times New Roman"/>
        <family val="1"/>
      </rPr>
      <t>, "Schneider Electric" или одговарајући.</t>
    </r>
  </si>
  <si>
    <r>
      <t xml:space="preserve">Тастер, са једним радним контактом, црни, 230V, монтажа на врата, тип </t>
    </r>
    <r>
      <rPr>
        <b/>
        <sz val="12"/>
        <rFont val="Times New Roman"/>
        <family val="1"/>
      </rPr>
      <t>XB5</t>
    </r>
    <r>
      <rPr>
        <sz val="12"/>
        <rFont val="Times New Roman"/>
        <family val="1"/>
      </rPr>
      <t>, "Schneider Electric" или одговарајући.</t>
    </r>
  </si>
  <si>
    <r>
      <t xml:space="preserve">Сигналне сијалице, црвене боје, 230V, монтажа на врата, тип </t>
    </r>
    <r>
      <rPr>
        <b/>
        <sz val="12"/>
        <rFont val="Times New Roman"/>
        <family val="1"/>
      </rPr>
      <t>XB5AVM4</t>
    </r>
    <r>
      <rPr>
        <sz val="12"/>
        <rFont val="Times New Roman"/>
        <family val="1"/>
      </rPr>
      <t xml:space="preserve"> "Schneider Electric" или одговарајући.</t>
    </r>
  </si>
  <si>
    <r>
      <t xml:space="preserve">Помоћни релеј са постољем, 6А, 230VAC, са 4 преклопна контакта, тип </t>
    </r>
    <r>
      <rPr>
        <b/>
        <sz val="12"/>
        <rFont val="Times New Roman"/>
        <family val="1"/>
      </rPr>
      <t>RXM</t>
    </r>
    <r>
      <rPr>
        <sz val="12"/>
        <rFont val="Times New Roman"/>
        <family val="1"/>
      </rPr>
      <t xml:space="preserve"> "Schneider Electric" или одговарајући.</t>
    </r>
  </si>
  <si>
    <r>
      <t xml:space="preserve">Трополни компактни заштитни прекидач, називне струје </t>
    </r>
    <r>
      <rPr>
        <b/>
        <sz val="12"/>
        <rFont val="Times New Roman"/>
        <family val="1"/>
      </rPr>
      <t>250А</t>
    </r>
    <r>
      <rPr>
        <sz val="12"/>
        <rFont val="Times New Roman"/>
        <family val="1"/>
      </rPr>
      <t xml:space="preserve">, називни напон  380/415V, 50Hz, са термомагнетном заштитном јединицом TM250D, тип </t>
    </r>
    <r>
      <rPr>
        <b/>
        <sz val="12"/>
        <rFont val="Times New Roman"/>
        <family val="1"/>
      </rPr>
      <t>NSX250B</t>
    </r>
    <r>
      <rPr>
        <sz val="12"/>
        <rFont val="Times New Roman"/>
        <family val="1"/>
      </rPr>
      <t>, "Schneider Electric" или одговарајући.</t>
    </r>
  </si>
  <si>
    <r>
      <t xml:space="preserve">Све стоп печуркасти тастер, за нужно искључење, 10А, 230VAC, црвени, отпуштање закретањем, тип </t>
    </r>
    <r>
      <rPr>
        <b/>
        <sz val="12"/>
        <rFont val="Times New Roman"/>
        <family val="1"/>
      </rPr>
      <t>XB5AS,</t>
    </r>
    <r>
      <rPr>
        <sz val="12"/>
        <rFont val="Times New Roman"/>
        <family val="1"/>
      </rPr>
      <t xml:space="preserve"> "Schneider Electric" или одговарајући.</t>
    </r>
  </si>
  <si>
    <r>
      <t xml:space="preserve">Трополни заштитни прекидач (3P) </t>
    </r>
    <r>
      <rPr>
        <b/>
        <sz val="12"/>
        <rFont val="Times New Roman"/>
        <family val="1"/>
      </rPr>
      <t>C</t>
    </r>
    <r>
      <rPr>
        <sz val="12"/>
        <rFont val="Times New Roman"/>
        <family val="1"/>
      </rPr>
      <t xml:space="preserve">, 400V, 50Hz, називне струје </t>
    </r>
    <r>
      <rPr>
        <b/>
        <sz val="12"/>
        <rFont val="Times New Roman"/>
        <family val="1"/>
      </rPr>
      <t>25A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или одговарајући. </t>
    </r>
  </si>
  <si>
    <r>
      <t>Напојна јединица</t>
    </r>
    <r>
      <rPr>
        <b/>
        <sz val="12"/>
        <rFont val="Times New Roman"/>
        <family val="1"/>
      </rPr>
      <t xml:space="preserve"> 230/24VAC, 250VA</t>
    </r>
    <r>
      <rPr>
        <sz val="12"/>
        <rFont val="Times New Roman"/>
        <family val="1"/>
      </rPr>
      <t xml:space="preserve">, тип </t>
    </r>
    <r>
      <rPr>
        <b/>
        <sz val="12"/>
        <rFont val="Times New Roman"/>
        <family val="1"/>
      </rPr>
      <t>ABL</t>
    </r>
    <r>
      <rPr>
        <sz val="12"/>
        <rFont val="Times New Roman"/>
        <family val="1"/>
      </rPr>
      <t xml:space="preserve"> "Schneider Electric" или одговарајући.</t>
    </r>
  </si>
  <si>
    <r>
      <t xml:space="preserve">Једнополни заштитни прекидач (1P) </t>
    </r>
    <r>
      <rPr>
        <b/>
        <sz val="12"/>
        <rFont val="Times New Roman"/>
        <family val="1"/>
      </rPr>
      <t>C</t>
    </r>
    <r>
      <rPr>
        <sz val="12"/>
        <rFont val="Times New Roman"/>
        <family val="1"/>
      </rPr>
      <t xml:space="preserve">, 400V, 50Hz, називне струје </t>
    </r>
    <r>
      <rPr>
        <b/>
        <sz val="12"/>
        <rFont val="Times New Roman"/>
        <family val="1"/>
      </rPr>
      <t>10A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или одговарајући. </t>
    </r>
  </si>
  <si>
    <r>
      <t xml:space="preserve">Фото релеј, 230V, са фото сензором, тип </t>
    </r>
    <r>
      <rPr>
        <b/>
        <sz val="12"/>
        <rFont val="Times New Roman"/>
        <family val="1"/>
      </rPr>
      <t>ACTI 9-IC</t>
    </r>
    <r>
      <rPr>
        <sz val="12"/>
        <rFont val="Times New Roman"/>
        <family val="1"/>
      </rPr>
      <t>, "Schneider Electric" или одговарајући.</t>
    </r>
  </si>
  <si>
    <r>
      <t xml:space="preserve">Контактор четворополни,  називне струје </t>
    </r>
    <r>
      <rPr>
        <b/>
        <sz val="12"/>
        <rFont val="Times New Roman"/>
        <family val="1"/>
      </rPr>
      <t>20A</t>
    </r>
    <r>
      <rPr>
        <sz val="12"/>
        <rFont val="Times New Roman"/>
        <family val="1"/>
      </rPr>
      <t>, управљачки напон 230VAC, тип</t>
    </r>
    <r>
      <rPr>
        <b/>
        <sz val="12"/>
        <rFont val="Times New Roman"/>
        <family val="1"/>
      </rPr>
      <t xml:space="preserve"> ACTI 9-iCT</t>
    </r>
    <r>
      <rPr>
        <sz val="12"/>
        <rFont val="Times New Roman"/>
        <family val="1"/>
      </rPr>
      <t>, "Schneider Electric" или одговарајући.</t>
    </r>
  </si>
  <si>
    <r>
      <t xml:space="preserve">Помоћни релеј са постољем, 6А, 24VAC, са 4 преклопна контакта, тип </t>
    </r>
    <r>
      <rPr>
        <b/>
        <sz val="12"/>
        <rFont val="Times New Roman"/>
        <family val="1"/>
      </rPr>
      <t>RXM</t>
    </r>
    <r>
      <rPr>
        <sz val="12"/>
        <rFont val="Times New Roman"/>
        <family val="1"/>
      </rPr>
      <t xml:space="preserve"> "Schneider Electric" или одговарајући.</t>
    </r>
  </si>
  <si>
    <r>
      <t xml:space="preserve">Трополни гребенасти прекидач 0-1, за 400V, 50Hz, </t>
    </r>
    <r>
      <rPr>
        <b/>
        <sz val="12"/>
        <rFont val="Times New Roman"/>
        <family val="1"/>
      </rPr>
      <t>100А</t>
    </r>
    <r>
      <rPr>
        <sz val="12"/>
        <rFont val="Times New Roman"/>
        <family val="1"/>
      </rPr>
      <t xml:space="preserve">, тип </t>
    </r>
    <r>
      <rPr>
        <b/>
        <sz val="12"/>
        <rFont val="Times New Roman"/>
        <family val="1"/>
      </rPr>
      <t>Harmony</t>
    </r>
    <r>
      <rPr>
        <sz val="12"/>
        <rFont val="Times New Roman"/>
        <family val="1"/>
      </rPr>
      <t xml:space="preserve"> "Schneider Electric" или одговарајући.</t>
    </r>
  </si>
  <si>
    <r>
      <t xml:space="preserve">Комбиновани уређај диференцијалне струје са аутоматским осигурачем </t>
    </r>
    <r>
      <rPr>
        <b/>
        <sz val="12"/>
        <rFont val="Times New Roman"/>
        <family val="1"/>
      </rPr>
      <t>63A/30mA</t>
    </r>
    <r>
      <rPr>
        <sz val="12"/>
        <rFont val="Times New Roman"/>
        <family val="1"/>
      </rPr>
      <t xml:space="preserve">, 3p+N, tip AC, karakteristike okidanja "B"  za montažu na šinu, slično tipu </t>
    </r>
    <r>
      <rPr>
        <b/>
        <sz val="12"/>
        <rFont val="Times New Roman"/>
        <family val="1"/>
      </rPr>
      <t>Acti9 iDPN Vigi</t>
    </r>
    <r>
      <rPr>
        <sz val="12"/>
        <rFont val="Times New Roman"/>
        <family val="1"/>
      </rPr>
      <t>, "Schneider Electric" или одговарајући.</t>
    </r>
  </si>
  <si>
    <r>
      <t xml:space="preserve">Фото релеј, 230V, са фото сензором, тип </t>
    </r>
    <r>
      <rPr>
        <b/>
        <sz val="12"/>
        <rFont val="Times New Roman"/>
        <family val="1"/>
      </rPr>
      <t>ACTI 9-IC</t>
    </r>
    <r>
      <rPr>
        <sz val="12"/>
        <rFont val="Times New Roman"/>
        <family val="1"/>
      </rPr>
      <t xml:space="preserve">, "Schneider Electric". </t>
    </r>
  </si>
  <si>
    <r>
      <t xml:space="preserve">Програмабилни тајмер, једноканални, са циклусом 24h и/или 7 дана, тип </t>
    </r>
    <r>
      <rPr>
        <b/>
        <sz val="12"/>
        <rFont val="Times New Roman"/>
        <family val="1"/>
      </rPr>
      <t>iHP</t>
    </r>
    <r>
      <rPr>
        <sz val="12"/>
        <rFont val="Times New Roman"/>
        <family val="1"/>
      </rPr>
      <t xml:space="preserve">, "Schneider Electric" или одговарајући. </t>
    </r>
  </si>
  <si>
    <r>
      <t xml:space="preserve">Контактор трополни,  називне струје </t>
    </r>
    <r>
      <rPr>
        <b/>
        <sz val="12"/>
        <rFont val="Times New Roman"/>
        <family val="1"/>
      </rPr>
      <t>20A</t>
    </r>
    <r>
      <rPr>
        <sz val="12"/>
        <rFont val="Times New Roman"/>
        <family val="1"/>
      </rPr>
      <t>, управљачки напон 230VAC, тип</t>
    </r>
    <r>
      <rPr>
        <b/>
        <sz val="12"/>
        <rFont val="Times New Roman"/>
        <family val="1"/>
      </rPr>
      <t xml:space="preserve"> ACTI 9-iCT</t>
    </r>
    <r>
      <rPr>
        <sz val="12"/>
        <rFont val="Times New Roman"/>
        <family val="1"/>
      </rPr>
      <t>, "Schneider Electric" или одговарајући.</t>
    </r>
  </si>
  <si>
    <r>
      <t xml:space="preserve">Контактор двополни,  називне струје </t>
    </r>
    <r>
      <rPr>
        <b/>
        <sz val="12"/>
        <rFont val="Times New Roman"/>
        <family val="1"/>
      </rPr>
      <t>25A</t>
    </r>
    <r>
      <rPr>
        <sz val="12"/>
        <rFont val="Times New Roman"/>
        <family val="1"/>
      </rPr>
      <t>, управљачки напон 24VAC, тип</t>
    </r>
    <r>
      <rPr>
        <b/>
        <sz val="12"/>
        <rFont val="Times New Roman"/>
        <family val="1"/>
      </rPr>
      <t xml:space="preserve"> ACTI 9-iCT</t>
    </r>
    <r>
      <rPr>
        <sz val="12"/>
        <rFont val="Times New Roman"/>
        <family val="1"/>
      </rPr>
      <t xml:space="preserve">, "Schneider Electric" или одговарајући. </t>
    </r>
  </si>
  <si>
    <r>
      <t xml:space="preserve">Трополни нисконапонски раставни прекидач за 400V, 50Hz, са механизмом за ручно упраљање са полугом и продуженом осовимом, тип </t>
    </r>
    <r>
      <rPr>
        <b/>
        <sz val="12"/>
        <rFont val="Times New Roman"/>
        <family val="1"/>
      </rPr>
      <t>INS160</t>
    </r>
    <r>
      <rPr>
        <sz val="12"/>
        <rFont val="Times New Roman"/>
        <family val="1"/>
      </rPr>
      <t xml:space="preserve"> "Schneider Electric" или одговарајући.</t>
    </r>
  </si>
  <si>
    <r>
      <t xml:space="preserve">Носач растављач за цилиндричне осигураче, трополни, 400VAC, са цилиндричним осигурачима типа gG 125A, димензија 22x58mm, 80kA са топљивим улошцима </t>
    </r>
    <r>
      <rPr>
        <b/>
        <sz val="12"/>
        <rFont val="Times New Roman"/>
        <family val="1"/>
      </rPr>
      <t>40A</t>
    </r>
    <r>
      <rPr>
        <sz val="12"/>
        <rFont val="Times New Roman"/>
        <family val="1"/>
      </rPr>
      <t xml:space="preserve"> и </t>
    </r>
    <r>
      <rPr>
        <b/>
        <sz val="12"/>
        <rFont val="Times New Roman"/>
        <family val="1"/>
      </rPr>
      <t>50A</t>
    </r>
    <r>
      <rPr>
        <sz val="12"/>
        <rFont val="Times New Roman"/>
        <family val="1"/>
      </rPr>
      <t xml:space="preserve">, тип </t>
    </r>
    <r>
      <rPr>
        <b/>
        <sz val="12"/>
        <rFont val="Times New Roman"/>
        <family val="1"/>
      </rPr>
      <t>SBI</t>
    </r>
    <r>
      <rPr>
        <sz val="12"/>
        <rFont val="Times New Roman"/>
        <family val="1"/>
      </rPr>
      <t xml:space="preserve"> "Schneider Electric" или одговарајући.</t>
    </r>
  </si>
  <si>
    <r>
      <t xml:space="preserve">Трополни заштитни прекидач (3P) </t>
    </r>
    <r>
      <rPr>
        <b/>
        <sz val="12"/>
        <rFont val="Times New Roman"/>
        <family val="1"/>
      </rPr>
      <t>C</t>
    </r>
    <r>
      <rPr>
        <sz val="12"/>
        <rFont val="Times New Roman"/>
        <family val="1"/>
      </rPr>
      <t xml:space="preserve">, 400V, 50Hz, називне струје </t>
    </r>
    <r>
      <rPr>
        <b/>
        <sz val="12"/>
        <rFont val="Times New Roman"/>
        <family val="1"/>
      </rPr>
      <t>50A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или одговарајући. </t>
    </r>
  </si>
  <si>
    <r>
      <t xml:space="preserve">Фото релеј, 230V, са фото сензором, тип </t>
    </r>
    <r>
      <rPr>
        <b/>
        <sz val="12"/>
        <rFont val="Times New Roman"/>
        <family val="1"/>
      </rPr>
      <t>ACTI 9-IC</t>
    </r>
    <r>
      <rPr>
        <sz val="12"/>
        <rFont val="Times New Roman"/>
        <family val="1"/>
      </rPr>
      <t xml:space="preserve">, "Schneider Electric" или одговарајући. </t>
    </r>
  </si>
  <si>
    <r>
      <t xml:space="preserve">Једнополни заштитни прекидач (1P) </t>
    </r>
    <r>
      <rPr>
        <b/>
        <sz val="12"/>
        <rFont val="Times New Roman"/>
        <family val="1"/>
      </rPr>
      <t>C</t>
    </r>
    <r>
      <rPr>
        <sz val="12"/>
        <rFont val="Times New Roman"/>
        <family val="1"/>
      </rPr>
      <t xml:space="preserve">, 400V, 50Hz, називне струје </t>
    </r>
    <r>
      <rPr>
        <b/>
        <sz val="12"/>
        <rFont val="Times New Roman"/>
        <family val="1"/>
      </rPr>
      <t>16A</t>
    </r>
    <r>
      <rPr>
        <sz val="12"/>
        <rFont val="Times New Roman"/>
        <family val="1"/>
      </rPr>
      <t>, прекидне моћи 6kA, са прекострујним окидачима (термички и електромагнетни), тип</t>
    </r>
    <r>
      <rPr>
        <b/>
        <sz val="12"/>
        <rFont val="Times New Roman"/>
        <family val="1"/>
      </rPr>
      <t xml:space="preserve"> ACTI 9-iC60N</t>
    </r>
    <r>
      <rPr>
        <sz val="12"/>
        <rFont val="Times New Roman"/>
        <family val="1"/>
      </rPr>
      <t xml:space="preserve">, "Schneider Electric". </t>
    </r>
  </si>
  <si>
    <r>
      <t xml:space="preserve">Трополни гребенасти прекидач 0-1, за 400V, 50Hz, </t>
    </r>
    <r>
      <rPr>
        <b/>
        <sz val="12"/>
        <rFont val="Times New Roman"/>
        <family val="1"/>
      </rPr>
      <t>50А</t>
    </r>
    <r>
      <rPr>
        <sz val="12"/>
        <rFont val="Times New Roman"/>
        <family val="1"/>
      </rPr>
      <t xml:space="preserve">, тип </t>
    </r>
    <r>
      <rPr>
        <b/>
        <sz val="12"/>
        <rFont val="Times New Roman"/>
        <family val="1"/>
      </rPr>
      <t>Harmony</t>
    </r>
    <r>
      <rPr>
        <sz val="12"/>
        <rFont val="Times New Roman"/>
        <family val="1"/>
      </rPr>
      <t xml:space="preserve"> "Schneider Electric" или одговарајући.</t>
    </r>
  </si>
  <si>
    <r>
      <t xml:space="preserve">Изборна преклопка </t>
    </r>
    <r>
      <rPr>
        <b/>
        <sz val="12"/>
        <rFont val="Times New Roman"/>
        <family val="1"/>
      </rPr>
      <t>10А</t>
    </r>
    <r>
      <rPr>
        <sz val="12"/>
        <rFont val="Times New Roman"/>
        <family val="1"/>
      </rPr>
      <t xml:space="preserve">, једнополна, са три положаја 0-1, тип </t>
    </r>
    <r>
      <rPr>
        <b/>
        <sz val="12"/>
        <rFont val="Times New Roman"/>
        <family val="1"/>
      </rPr>
      <t>XB5</t>
    </r>
    <r>
      <rPr>
        <sz val="12"/>
        <rFont val="Times New Roman"/>
        <family val="1"/>
      </rPr>
      <t>, "Schneider Electric" или одговарајући.</t>
    </r>
  </si>
  <si>
    <r>
      <t xml:space="preserve">Трополни контактор </t>
    </r>
    <r>
      <rPr>
        <b/>
        <sz val="12"/>
        <rFont val="Times New Roman"/>
        <family val="1"/>
      </rPr>
      <t>9А</t>
    </r>
    <r>
      <rPr>
        <sz val="12"/>
        <rFont val="Times New Roman"/>
        <family val="1"/>
      </rPr>
      <t xml:space="preserve">, 400VAC, управљачки напон 230VAC, са помоћним контактима, тип </t>
    </r>
    <r>
      <rPr>
        <b/>
        <sz val="12"/>
        <rFont val="Times New Roman"/>
        <family val="1"/>
      </rPr>
      <t>LC1D</t>
    </r>
    <r>
      <rPr>
        <sz val="12"/>
        <rFont val="Times New Roman"/>
        <family val="1"/>
      </rPr>
      <t>, "Schneider Electric" или одговарајући.</t>
    </r>
  </si>
  <si>
    <r>
      <t xml:space="preserve">Испорука и монтажа интерактивног адресабилног комбинованог пожарног детектора (вишекритеријумски димни и температурни детектор), који уједињује предности температурне и димне детекције у једном детектору. Интелигентна логика гарантује 
1. поуздану дојаву са најмањом могућношћу појаве лажних аларма, 
2. осетљивост детектора се аутоматски прилагођава амбијенталној температури, 
3. са могућношћу провере стања запрљаности софтверског подешавања начина рада (димни, температурни или комбиновани), 
4. са уграђеним изолатором петље који у случају кратког споја или прекида линије омогућава несметан рад јављача, 
5. са универзалним подножјем за монтажу на спуштен плафон или на плафон
6. </t>
    </r>
    <r>
      <rPr>
        <sz val="12"/>
        <color indexed="10"/>
        <rFont val="Times New Roman"/>
        <family val="1"/>
      </rPr>
      <t>Јављач поседује ВдС атест.</t>
    </r>
    <r>
      <rPr>
        <sz val="12"/>
        <rFont val="Times New Roman"/>
        <family val="1"/>
      </rPr>
      <t xml:space="preserve">
</t>
    </r>
  </si>
  <si>
    <r>
      <t xml:space="preserve">Температура у примару:  140/80 </t>
    </r>
    <r>
      <rPr>
        <vertAlign val="superscript"/>
        <sz val="12"/>
        <rFont val="Times New Roman"/>
        <family val="1"/>
      </rPr>
      <t>о</t>
    </r>
    <r>
      <rPr>
        <sz val="12"/>
        <rFont val="Times New Roman"/>
        <family val="1"/>
      </rPr>
      <t>С</t>
    </r>
  </si>
  <si>
    <r>
      <t xml:space="preserve">Температура у секундару:  90/70 </t>
    </r>
    <r>
      <rPr>
        <vertAlign val="superscript"/>
        <sz val="12"/>
        <rFont val="Times New Roman"/>
        <family val="1"/>
      </rPr>
      <t>о</t>
    </r>
    <r>
      <rPr>
        <sz val="12"/>
        <rFont val="Times New Roman"/>
        <family val="1"/>
      </rPr>
      <t>С</t>
    </r>
  </si>
  <si>
    <r>
      <t>Проток:  8,3 m</t>
    </r>
    <r>
      <rPr>
        <vertAlign val="superscript"/>
        <sz val="12"/>
        <rFont val="Times New Roman"/>
        <family val="1"/>
      </rPr>
      <t>3</t>
    </r>
    <r>
      <rPr>
        <sz val="12"/>
        <rFont val="Times New Roman"/>
        <family val="1"/>
      </rPr>
      <t>/h</t>
    </r>
  </si>
  <si>
    <r>
      <t>Проток пумпе:  5.00 m</t>
    </r>
    <r>
      <rPr>
        <vertAlign val="superscript"/>
        <sz val="12"/>
        <rFont val="Times New Roman"/>
        <family val="1"/>
      </rPr>
      <t>3</t>
    </r>
    <r>
      <rPr>
        <sz val="12"/>
        <rFont val="Times New Roman"/>
        <family val="1"/>
      </rPr>
      <t>/h</t>
    </r>
  </si>
  <si>
    <r>
      <t xml:space="preserve"> Капацитет омекшане воде од 2 до 5 m</t>
    </r>
    <r>
      <rPr>
        <vertAlign val="superscript"/>
        <sz val="12"/>
        <rFont val="Times New Roman"/>
        <family val="1"/>
      </rPr>
      <t>3</t>
    </r>
    <r>
      <rPr>
        <sz val="12"/>
        <rFont val="Times New Roman"/>
        <family val="1"/>
      </rPr>
      <t>/h</t>
    </r>
  </si>
  <si>
    <r>
      <t xml:space="preserve"> температуре до 150</t>
    </r>
    <r>
      <rPr>
        <vertAlign val="superscript"/>
        <sz val="12"/>
        <rFont val="Times New Roman"/>
        <family val="1"/>
      </rPr>
      <t>o</t>
    </r>
    <r>
      <rPr>
        <sz val="12"/>
        <rFont val="Times New Roman"/>
        <family val="1"/>
      </rPr>
      <t>C, комплет са две контра</t>
    </r>
  </si>
  <si>
    <r>
      <t>Набавка и испорука апарата за почетно гашење пожара угљендиоксидом (CO</t>
    </r>
    <r>
      <rPr>
        <vertAlign val="subscript"/>
        <sz val="12"/>
        <rFont val="Times New Roman"/>
        <family val="1"/>
      </rPr>
      <t>2</t>
    </r>
    <r>
      <rPr>
        <sz val="12"/>
        <rFont val="Times New Roman"/>
        <family val="1"/>
      </rPr>
      <t>), тежине 5kg</t>
    </r>
  </si>
  <si>
    <r>
      <t>Испорука и монтажа термометара у заштитним чаурама опсега 0-150</t>
    </r>
    <r>
      <rPr>
        <vertAlign val="superscript"/>
        <sz val="12"/>
        <rFont val="Times New Roman"/>
        <family val="1"/>
      </rPr>
      <t>o</t>
    </r>
    <r>
      <rPr>
        <sz val="12"/>
        <rFont val="Times New Roman"/>
        <family val="1"/>
      </rPr>
      <t>C према Општим условима</t>
    </r>
  </si>
  <si>
    <r>
      <t>Називни проток: 0,6 m</t>
    </r>
    <r>
      <rPr>
        <vertAlign val="superscript"/>
        <sz val="12"/>
        <rFont val="Times New Roman"/>
        <family val="1"/>
      </rPr>
      <t>3</t>
    </r>
    <r>
      <rPr>
        <sz val="12"/>
        <rFont val="Times New Roman"/>
        <family val="1"/>
      </rPr>
      <t>/h</t>
    </r>
  </si>
  <si>
    <r>
      <t>m</t>
    </r>
    <r>
      <rPr>
        <vertAlign val="superscript"/>
        <sz val="12"/>
        <rFont val="Times New Roman"/>
        <family val="1"/>
      </rPr>
      <t>2</t>
    </r>
  </si>
  <si>
    <r>
      <t xml:space="preserve"> Тежина:195 </t>
    </r>
    <r>
      <rPr>
        <sz val="12"/>
        <rFont val="Times New Roman"/>
        <family val="1"/>
      </rPr>
      <t>kg</t>
    </r>
  </si>
  <si>
    <r>
      <t xml:space="preserve">Тежина:253 </t>
    </r>
    <r>
      <rPr>
        <sz val="12"/>
        <rFont val="Times New Roman"/>
        <family val="1"/>
      </rPr>
      <t>kg</t>
    </r>
  </si>
  <si>
    <r>
      <t xml:space="preserve">Тежина: 195 </t>
    </r>
    <r>
      <rPr>
        <sz val="12"/>
        <rFont val="Times New Roman"/>
        <family val="1"/>
      </rPr>
      <t>kg</t>
    </r>
  </si>
  <si>
    <r>
      <t xml:space="preserve">Тежина: 138 </t>
    </r>
    <r>
      <rPr>
        <sz val="12"/>
        <rFont val="Times New Roman"/>
        <family val="1"/>
      </rPr>
      <t>kg</t>
    </r>
  </si>
  <si>
    <r>
      <t xml:space="preserve">Тежина: 125 </t>
    </r>
    <r>
      <rPr>
        <sz val="12"/>
        <rFont val="Times New Roman"/>
        <family val="1"/>
      </rPr>
      <t>kg</t>
    </r>
  </si>
  <si>
    <r>
      <t>Проток ваздуха L = 8000 m</t>
    </r>
    <r>
      <rPr>
        <vertAlign val="superscript"/>
        <sz val="12"/>
        <rFont val="Times New Roman"/>
        <family val="1"/>
      </rPr>
      <t>3</t>
    </r>
    <r>
      <rPr>
        <sz val="12"/>
        <rFont val="Times New Roman"/>
        <family val="1"/>
      </rPr>
      <t>/h</t>
    </r>
  </si>
  <si>
    <r>
      <t>L       = 150 m</t>
    </r>
    <r>
      <rPr>
        <vertAlign val="superscript"/>
        <sz val="12"/>
        <rFont val="Times New Roman"/>
        <family val="1"/>
      </rPr>
      <t>3</t>
    </r>
    <r>
      <rPr>
        <sz val="12"/>
        <rFont val="Times New Roman"/>
        <family val="1"/>
      </rPr>
      <t>/h</t>
    </r>
  </si>
  <si>
    <r>
      <t>Испорука и монтажа електричног грејача ваздуха за монтажу у каналу димензије 450џ400 за убацивање свежег ваздуха, комплет са електричним регулатором, двоструком заштитом од прегревања, прикључном кутијом ИП43 и температурским сензором који се поставља у каналу на мин.растојању од 1м од грејача. Грејач се укључује при температури свежег ваздуха нижој од 0</t>
    </r>
    <r>
      <rPr>
        <vertAlign val="superscript"/>
        <sz val="12"/>
        <rFont val="Times New Roman"/>
        <family val="1"/>
      </rPr>
      <t>o</t>
    </r>
    <r>
      <rPr>
        <sz val="12"/>
        <rFont val="Times New Roman"/>
        <family val="1"/>
      </rPr>
      <t>C, следећег капацитета:</t>
    </r>
  </si>
  <si>
    <r>
      <t>L       = 50 m</t>
    </r>
    <r>
      <rPr>
        <vertAlign val="superscript"/>
        <sz val="12"/>
        <rFont val="Times New Roman"/>
        <family val="1"/>
      </rPr>
      <t>3</t>
    </r>
    <r>
      <rPr>
        <sz val="12"/>
        <rFont val="Times New Roman"/>
        <family val="1"/>
      </rPr>
      <t>/h</t>
    </r>
  </si>
  <si>
    <r>
      <t>L       = 100 m</t>
    </r>
    <r>
      <rPr>
        <vertAlign val="superscript"/>
        <sz val="12"/>
        <rFont val="Times New Roman"/>
        <family val="1"/>
      </rPr>
      <t>3</t>
    </r>
    <r>
      <rPr>
        <sz val="12"/>
        <rFont val="Times New Roman"/>
        <family val="1"/>
      </rPr>
      <t>/h</t>
    </r>
  </si>
  <si>
    <t>РЕКАПИТУЛАЦИЈА  ТЕЛЕКОМУНИКАЦИОНЕ ИНСТАЛАЦИЈЕ И СИГНАЛНЕ ИНСТАЛАЦИЈЕ</t>
  </si>
  <si>
    <t>РЕКАПИТУЛАЦИЈА РАДОВА МАШИНСКЕ ИНСТАЛАЦИЈЕ</t>
  </si>
  <si>
    <t xml:space="preserve"> УКУПНО МАШИНСКЕ ИНСТАЛАЦИЈЕ</t>
  </si>
  <si>
    <t>УКУПНО БЕЗ ПДВ 20%:</t>
  </si>
  <si>
    <t>ПДВ 20%:</t>
  </si>
  <si>
    <t>СВЕУКУПНО СА ПДВ 20%:</t>
  </si>
  <si>
    <r>
      <t xml:space="preserve">Набавка материјала и постављање хомогених подних облога на бази каучука  дебљине д=3 мм. Подна облога треба да поседује отпорност на пожар класе B1 према DIN 4102. </t>
    </r>
    <r>
      <rPr>
        <sz val="12"/>
        <color indexed="10"/>
        <rFont val="Times New Roman"/>
        <family val="1"/>
      </rPr>
      <t xml:space="preserve"> </t>
    </r>
    <r>
      <rPr>
        <sz val="12"/>
        <rFont val="Times New Roman"/>
        <family val="1"/>
      </rPr>
      <t>Под не сме испуштати дим и токсичне гасове при Електростатичко понашање при ходу по облози – антистатично, наелектрисање &lt; 2 Кv. Подну облогу извести са заобљеним прелазом и вертикалним холкерима на месту споја са зидом у висини од  д=10 см, од фазонских елемената, под углом од 90°, заобљених у превоју, што улази у цену. Сокла се причвршћује уз зид наменским еколошким лепком.</t>
    </r>
  </si>
  <si>
    <t>Израда и штуцне у венцу, везе олука и одводних  олучних вертикала од пластифицираног челичног лима дебљине 0,8 мм. Штуцна мора бити шира од вертикале најмање 10 цм . Штуцну заштити од корзије са спољне и унутрашње стране.</t>
  </si>
  <si>
    <t>Обрада шпалетни око отвора прозора гипсаним плочама са металном подконструкцијом после уграђивања прозора од ал. профила.</t>
  </si>
  <si>
    <t>Врата се раде по шеми из пројектне документације</t>
  </si>
  <si>
    <r>
      <t>Набавка и монтажа ПВЦ дренажних цеви од тврдог поливинилхлорида, пречника 100 мм, у рову заједно са фасонским комадима и материјалом за спајање. Поставити само исправне цеви и фазонске комаде.</t>
    </r>
    <r>
      <rPr>
        <sz val="12"/>
        <color indexed="10"/>
        <rFont val="Times New Roman"/>
        <family val="1"/>
      </rPr>
      <t xml:space="preserve"> </t>
    </r>
    <r>
      <rPr>
        <sz val="12"/>
        <rFont val="Times New Roman"/>
        <family val="1"/>
      </rPr>
      <t xml:space="preserve">Систем дренажних цеви се води и спаја са кишном канализацијом у постојећем ревизионом шахту.Ценом обухватити све потребне ископе и облагање цеви геотекстилом, ради спречавања запушавања постављених цеви. </t>
    </r>
  </si>
  <si>
    <t>Боја пластифицираног лима је RAL 9006 или 9007.</t>
  </si>
  <si>
    <t>Водоскупљач извести по детаљу .</t>
  </si>
  <si>
    <t>Радове извести по детаљима .</t>
  </si>
  <si>
    <t>Радити у свему према шеми столарије и браварије.</t>
  </si>
  <si>
    <t>Радити у свему према шеми столарије и браварије</t>
  </si>
  <si>
    <r>
      <rPr>
        <sz val="12"/>
        <rFont val="Times New Roman"/>
        <family val="1"/>
      </rPr>
      <t>Израда и постављање застакљених алуминијумских прозора. Прозоре израдити од пластифицираног алуминијума са вишекоморним системом профила и термо прекидом у тону по избору Инвеститора, по шеми столарије и детаљима .</t>
    </r>
    <r>
      <rPr>
        <sz val="12"/>
        <color indexed="10"/>
        <rFont val="Times New Roman"/>
        <family val="1"/>
      </rPr>
      <t xml:space="preserve"> </t>
    </r>
  </si>
  <si>
    <t xml:space="preserve">1.Прoфили ( алуминијумски побољшани) треба да задовоље карактеристике из елабората енергетске ефикасности однсно да  Uf ≤ 1,5 W/м2К.                                                    2.Стакло пакет се састоји од нискоемисионог флот стакла дебљине 4 мм са простором између стакала који је испуњен аргоном, а затварен је  Ал. лајснама дебљине 16 мм. Стакло пакет  треба да задовољи  карактеристике из елабората енергетске ефикасности однсно да  Ug ≤ 1,3 W/м2К..                                                  3. Отвор , односно склоп прозора треба да има  коефицијент пролаза топлоте U(к) ≤ 1,5 W/м2К. </t>
  </si>
  <si>
    <t>Врата се раде по шеми столарије и браварије.</t>
  </si>
  <si>
    <t>Израда и постављање застакљених фасадних портала. Портале израдити од алуминијумских профила са прикидом термичког моста, по шеми столарије из пројектно-техничке документације.</t>
  </si>
  <si>
    <t>Израда и постављање застакљених унутрашњих портала. Портале израдити од алуминијумских профила, по шеми алуминарије и детаљима.</t>
  </si>
  <si>
    <t>Обрачун по комаду описане позиције.</t>
  </si>
  <si>
    <t>Набавка и уградња металних противдимних двокрилних врата.  Врата израдити  по шеми браварије и детаљима.</t>
  </si>
  <si>
    <t>На крило поставити три шарке. Оков, шарке, брава, цилиндар са три кључа су стандардни. Конструкција, испуна и заптивни елементи металних врата су у свему према детаљима произвођача врата. Пре бојења метал очистити од корозије и прашине, заштитити антикорозивним премазом. нанети први слој боје за метал, китовати и брусити китовати и брусити и завршно обојити други пут. Врата имају механизам за самозатварање.</t>
  </si>
  <si>
    <t>Врата су противдимна 60' према СРПС-у U.ЈI.160.</t>
  </si>
  <si>
    <t>Испорука и монтажа металних врата. Врата израдити  по шеми браварије и детаљима.</t>
  </si>
  <si>
    <t>Испорука и монтажа застакљених  двокрилних металних врата са надсветлом и застакљеним  фиксним делом. Врата израдити  по шеми браварије и детаљима.</t>
  </si>
  <si>
    <t>Конструкцију рампи радити од кутијастих профила, а саму рампу од лима дебљине 4 мм у свему према детаљу и шемама.</t>
  </si>
  <si>
    <r>
      <t>1.Прoфили ( алуминијумски побољшани) треба да задовоље карактеристике из елабората енергетске ефикасности однсно да  Uf ≤ 1,5 W/м2К.                                                      2.Стакло пакет се састоји од каљеног нискоемисионог флот стакла дебљине 8 и 6 мм са простором између стакала који је испуњен аргоном, а затвoрен је  Ал. лајснама дебљине 18 мм. Стакло пакет  треба да задовољи  карактеристике из елабората енергетске ефикасности однсно да  Ug ≤ 1,3 W/м2К..                                                  3. Отвор , односно склоп лантерне треба да има  коефицијент пролаза топлоте U(к) ≤ 1,5 W/м2К.</t>
    </r>
  </si>
  <si>
    <t>Радовима се обухвата рушење и демонтажа постојећег пода од тераца заједно са подлогом. Материјал настао рушењем утоварити и транспортовати на депонију. По уклањању старог пода потребно је припремити  терен (ископ и ручно нивелисање земљишта) за постављање тампон слоја шљунка у дебљини од 15 цм. Тампон слој се набија вибро-плочом до потребне збијености. На изведени тампон бетонира се подлога од армираног бетона МБ 20 у дебљини од 10 цм моји се армира арматурном мрежом Q188. Након сушења и добијања потребне чврстине на бетноску подлогу постављају батонске плоче намењене за спољну употребу дебљине 5 цм. Бетонске плоче се полажу у слој цементног малтера који након нивелације обезбеђује везу са бетонском подлогом.</t>
  </si>
  <si>
    <t xml:space="preserve">Рампе се раде од метала,са подном противклизном површином.У склопу рампе раде се одговарајуће ограде са двовисинским рукохватима. </t>
  </si>
  <si>
    <t>Обрачун по м1 монтираног носача са облогом.</t>
  </si>
  <si>
    <t>Шљунак
Постављање тампона од шљунка на делу трасе цевовода испод саобраћајнице и као подлога за објекте (окна, анкери). Збијање се врши до прописане збијености,(95% по PROKTOR-у ). Обрачунава се по м3 уграђеног шљунка.</t>
  </si>
  <si>
    <r>
      <rPr>
        <b/>
        <sz val="12"/>
        <rFont val="Times New Roman"/>
        <family val="1"/>
      </rPr>
      <t xml:space="preserve">  </t>
    </r>
    <r>
      <rPr>
        <sz val="12"/>
        <rFont val="Times New Roman"/>
        <family val="1"/>
      </rPr>
      <t xml:space="preserve">                                                                                                     Све санитарне објекте, арматуру и опрему извођач уграђује.Сви елементи који се уграђују морају бити исправни, најбољег квалитета, по СРПС стандардима, пажљиво и стручно монтирани и повезани на инсталације без икаквих оштећења. Све оштећене објекте, арматуру и прибор дужан је извођач о свом трошку скинути и монтирати нове. Позицијом су обухваћена сва потребна штемовања и узиђивања пакница и типлова са потребним крпљењем и малтерисањем. Сви завртњи употрбљени за монтажу санитарних уређаја морају бити никловани.</t>
    </r>
  </si>
  <si>
    <t xml:space="preserve">Испитивање и издавање атеста:
- испитивање отпора уземљења на сваком стубу 
- испитивање отпора петље квара 
- испитивање отпора изолације
- испитивање непрекидности заштитног проводника
- фотометријска испитивања.
</t>
  </si>
  <si>
    <t>Набавка, испорука и монтажа ГРО-а, који се израђује од ормана типа "Schneider Electric" THALASSA PLM или одговарајући: димензија 1056x852x350мм, израђен од полиестера, РАЛ-7032,  отпорни на механичке ударе ИК10, ИП-65 са металном монтажном плочом.</t>
  </si>
  <si>
    <r>
      <t xml:space="preserve">Израда свих потребних записника и пратеће документације за потребе примопредаје објекта и техничког прегледа изведених радова од стране надлежног органа. Формирање записника о функционалном испитивању, пуштању у рад, формирање записника о обуци корисника, и давању грарантне изјаве за изведене радове. Израда пројекта изведеног стања за све инсталације и предавању Инвеститору у три примерка и у дигиталном облику у "отвореним" форматима "dwg, doc, xls i sl". </t>
    </r>
    <r>
      <rPr>
        <sz val="12"/>
        <rFont val="Times New Roman"/>
        <family val="1"/>
      </rPr>
      <t xml:space="preserve">
</t>
    </r>
  </si>
  <si>
    <t>Централа мора да задовољави стандард EN54.</t>
  </si>
  <si>
    <r>
      <t>Испорука и монтажа адресабилног ручног јављача пожара, са уграђеним изолатором петље који у случају кратког споја или прекида петље омогућава несметан рад свих јављача.</t>
    </r>
    <r>
      <rPr>
        <sz val="12"/>
        <color indexed="10"/>
        <rFont val="Times New Roman"/>
        <family val="1"/>
      </rPr>
      <t xml:space="preserve"> </t>
    </r>
  </si>
  <si>
    <r>
      <t>Плочице се лепе на унапред припремљену подлогу  Димензије зидних плочица у тоалетима за децу и запослене су 20/60цм или сл. правоугаоног облика. Постављају се фуга на фугу  или са фугом 1-52 мм у свему према упутству Инвеститора који бира боју и дезен плочица. Плочице морају бити I класе, екстра квалитета.</t>
    </r>
    <r>
      <rPr>
        <sz val="12"/>
        <rFont val="Times New Roman"/>
        <family val="1"/>
      </rPr>
      <t xml:space="preserve"> На угловима се постављају пвц лајсне које одобрава Инвеститор.</t>
    </r>
  </si>
  <si>
    <t xml:space="preserve">Плочице се лепе на унапред припремљену подлогу. Димензије подних плочица су 33/33цм или 40/40цм. Постављају се фуга на фугу у свему према упутству Инвеститора који бира боју и дезен плочица. Плочице морају бити I класе, екстра квалитета. </t>
  </si>
  <si>
    <r>
      <rPr>
        <sz val="12"/>
        <rFont val="Times New Roman"/>
        <family val="1"/>
      </rPr>
      <t>Плочице се лепе  на унапред припремљену подлогу. Димензије подних плочица су 33/33цм или 40/40цм. Постављају се фуга на фугу у свему према упутству Инвеститора који бира боју и дезен плочица. Плочице морају бити I класе, екстра квалитета.</t>
    </r>
    <r>
      <rPr>
        <sz val="12"/>
        <color indexed="10"/>
        <rFont val="Times New Roman"/>
        <family val="1"/>
      </rPr>
      <t xml:space="preserve"> </t>
    </r>
  </si>
  <si>
    <t>Набавка материјала и покривање надстрешнице равним челичним пластифицираним лимом дебљине 0,6 мм, у боји RAL 8019. Покривање извести на основу усаглашених детаља.</t>
  </si>
  <si>
    <t>Спуштени плафон се израђују од ватроотпорних гипс-картонских плоча на металној подкострукцији са изолацијом од камене вуне у дебљини од 10 цм. Атестирани склоп призвођача материјала одређује  дебљину и број ватроотпорних Г. К. плоча  неопходну ватроотпорност на мин. 90 минута.</t>
  </si>
  <si>
    <t>Облогање зидова радити  ватроотпорним гипс-картонским плочама на металној подкострукцији са изолацијом од камене вуне у дебљини од 5 цм. Атестирани склоп призвођача материјала одређује  дебљину и број ватроотпорних Г. К. плоча за неопходну ватроотпорност на мин. 90 минута.</t>
  </si>
  <si>
    <t>Израда зидова од ватроотпорних  гипскартон плоча  на металној потконструкцији у таванском делу објекта. Уграђене гипс картон плоче- склоп потребно је да задовоље ватроотпорност од F 90 мин. према СРПС-у U.J1.090.</t>
  </si>
  <si>
    <t>Израда и монтажа олучних вертикала пресека 12 x 12 цм од пластифицираног челичног лима дебљине 0,8мм. Поједини делови олучне вертикале улазе један у други мин. 50 мм и лепе се барсилом. Пластифициране обујмице са држачима постављају се на размаку не већем од 200 цм. Преко обујмица поставља се пластифицирана украсна трака. Олучне вертикале постављају се на мин. 15 цм од зида. Завршетак олука ради се по детаљу.</t>
  </si>
  <si>
    <t>Израда и постављање застакљених алуминијумских прозора. Прозоре израдити од пластифицираних алуминијумских профила, по шеми столарије и детаљима.Радити у свему према шеми столарије и браварије</t>
  </si>
  <si>
    <t>ПОТПИС И ПЕЧАТ</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</si>
</sst>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m/d"/>
    <numFmt numFmtId="181" formatCode="#,##0.00_ ;[Red]\-#,##0.00\ "/>
    <numFmt numFmtId="182" formatCode="0.0"/>
    <numFmt numFmtId="183" formatCode="0_)"/>
    <numFmt numFmtId="184" formatCode="0.00_)"/>
    <numFmt numFmtId="185" formatCode="0.0000"/>
    <numFmt numFmtId="186" formatCode="#,##0\ [$€-1]"/>
    <numFmt numFmtId="187" formatCode="[$-409]dd\ mmmm\,\ yyyy"/>
  </numFmts>
  <fonts count="63">
    <font>
      <sz val="10"/>
      <name val="Arial"/>
      <family val="0"/>
    </font>
    <font>
      <sz val="10"/>
      <name val="Helv"/>
      <family val="0"/>
    </font>
    <font>
      <sz val="10"/>
      <name val="Times New Roman"/>
      <family val="1"/>
    </font>
    <font>
      <sz val="11"/>
      <name val="Times New Roman"/>
      <family val="1"/>
    </font>
    <font>
      <sz val="9"/>
      <name val="Times New Roman"/>
      <family val="1"/>
    </font>
    <font>
      <sz val="12"/>
      <name val="Arial"/>
      <family val="2"/>
    </font>
    <font>
      <b/>
      <i/>
      <sz val="8"/>
      <name val="Times New Roman"/>
      <family val="1"/>
    </font>
    <font>
      <sz val="12"/>
      <name val="Times New Roman"/>
      <family val="1"/>
    </font>
    <font>
      <sz val="11"/>
      <color indexed="8"/>
      <name val="Calibri"/>
      <family val="2"/>
    </font>
    <font>
      <b/>
      <sz val="12"/>
      <name val="Times New Roman"/>
      <family val="1"/>
    </font>
    <font>
      <sz val="10"/>
      <color indexed="8"/>
      <name val="MS Sans Serif"/>
      <family val="2"/>
    </font>
    <font>
      <sz val="12"/>
      <color indexed="10"/>
      <name val="Times New Roman"/>
      <family val="1"/>
    </font>
    <font>
      <i/>
      <sz val="12"/>
      <name val="Times New Roman"/>
      <family val="1"/>
    </font>
    <font>
      <u val="single"/>
      <sz val="12"/>
      <name val="Times New Roman"/>
      <family val="1"/>
    </font>
    <font>
      <b/>
      <sz val="10"/>
      <name val="Times New Roman"/>
      <family val="1"/>
    </font>
    <font>
      <vertAlign val="superscript"/>
      <sz val="12"/>
      <name val="Times New Roman"/>
      <family val="1"/>
    </font>
    <font>
      <b/>
      <i/>
      <sz val="12"/>
      <name val="Times New Roman"/>
      <family val="1"/>
    </font>
    <font>
      <sz val="11"/>
      <color indexed="8"/>
      <name val="Times New Roman"/>
      <family val="1"/>
    </font>
    <font>
      <vertAlign val="subscript"/>
      <sz val="12"/>
      <name val="Times New Roman"/>
      <family val="1"/>
    </font>
    <font>
      <sz val="12"/>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Times New Roman"/>
      <family val="1"/>
    </font>
    <font>
      <b/>
      <sz val="10"/>
      <color indexed="62"/>
      <name val="Times New Roman"/>
      <family val="1"/>
    </font>
    <font>
      <b/>
      <sz val="12"/>
      <color indexed="17"/>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0"/>
      <color rgb="FF00B050"/>
      <name val="Times New Roman"/>
      <family val="1"/>
    </font>
    <font>
      <b/>
      <sz val="10"/>
      <color theme="4"/>
      <name val="Times New Roman"/>
      <family val="1"/>
    </font>
    <font>
      <b/>
      <sz val="12"/>
      <color rgb="FF00B05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style="thin"/>
    </border>
    <border>
      <left style="thin"/>
      <right style="thin"/>
      <top/>
      <bottom/>
    </border>
    <border>
      <left style="double"/>
      <right/>
      <top/>
      <bottom/>
    </border>
    <border>
      <left/>
      <right style="double"/>
      <top/>
      <bottom/>
    </border>
    <border>
      <left>
        <color indexed="63"/>
      </left>
      <right style="thin"/>
      <top>
        <color indexed="63"/>
      </top>
      <bottom style="thin"/>
    </border>
    <border>
      <left/>
      <right style="double"/>
      <top/>
      <bottom style="thin"/>
    </border>
    <border>
      <left/>
      <right/>
      <top style="thin"/>
      <bottom style="thin"/>
    </border>
    <border>
      <left style="thin"/>
      <right style="thin"/>
      <top style="thin"/>
      <bottom/>
    </border>
    <border>
      <left style="double"/>
      <right/>
      <top style="thin"/>
      <bottom/>
    </border>
    <border>
      <left/>
      <right/>
      <top style="thin"/>
      <bottom/>
    </border>
    <border>
      <left style="double"/>
      <right/>
      <top style="thin"/>
      <bottom style="thin"/>
    </border>
    <border>
      <left/>
      <right style="double"/>
      <top style="thin"/>
      <bottom style="thin"/>
    </border>
    <border>
      <left>
        <color indexed="63"/>
      </left>
      <right>
        <color indexed="63"/>
      </right>
      <top>
        <color indexed="63"/>
      </top>
      <bottom style="thin"/>
    </border>
    <border>
      <left/>
      <right style="thin"/>
      <top style="thin"/>
      <bottom style="thin"/>
    </border>
    <border>
      <left/>
      <right style="double"/>
      <top style="thin"/>
      <bottom/>
    </border>
    <border>
      <left style="thin"/>
      <right/>
      <top style="thin"/>
      <bottom style="thin"/>
    </border>
    <border>
      <left style="medium"/>
      <right style="medium"/>
      <top style="double"/>
      <bottom>
        <color indexed="63"/>
      </bottom>
    </border>
    <border>
      <left>
        <color indexed="63"/>
      </left>
      <right>
        <color indexed="63"/>
      </right>
      <top style="double"/>
      <bottom style="medium"/>
    </border>
    <border>
      <left style="medium"/>
      <right style="double"/>
      <top style="double"/>
      <bottom style="medium"/>
    </border>
    <border>
      <left style="medium"/>
      <right style="medium"/>
      <top>
        <color indexed="63"/>
      </top>
      <bottom style="double"/>
    </border>
    <border>
      <left>
        <color indexed="63"/>
      </left>
      <right style="medium"/>
      <top style="medium"/>
      <bottom style="double"/>
    </border>
    <border>
      <left style="medium"/>
      <right style="double"/>
      <top>
        <color indexed="63"/>
      </top>
      <bottom style="double"/>
    </border>
    <border>
      <left style="thin"/>
      <right style="thin"/>
      <top style="thin">
        <color indexed="8"/>
      </top>
      <bottom style="thin">
        <color indexed="8"/>
      </bottom>
    </border>
    <border>
      <left style="thin"/>
      <right style="thin"/>
      <top style="medium"/>
      <bottom style="medium"/>
    </border>
    <border>
      <left style="thin"/>
      <right style="thin"/>
      <top style="medium"/>
      <bottom>
        <color indexed="63"/>
      </bottom>
    </border>
    <border>
      <left style="thin"/>
      <right>
        <color indexed="63"/>
      </right>
      <top>
        <color indexed="63"/>
      </top>
      <bottom style="thin"/>
    </border>
    <border>
      <left style="thin"/>
      <right/>
      <top/>
      <bottom/>
    </border>
    <border>
      <left/>
      <right style="thin"/>
      <top/>
      <bottom/>
    </border>
    <border>
      <left style="medium"/>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medium"/>
      <top>
        <color indexed="63"/>
      </top>
      <bottom>
        <color indexed="63"/>
      </bottom>
    </border>
    <border>
      <left style="thin"/>
      <right/>
      <top style="thin"/>
      <bottom/>
    </border>
    <border>
      <left/>
      <right style="thin"/>
      <top style="thin"/>
      <bottom/>
    </border>
    <border>
      <left>
        <color indexed="63"/>
      </left>
      <right>
        <color indexed="63"/>
      </right>
      <top style="medium"/>
      <bottom style="medium"/>
    </border>
    <border>
      <left style="medium"/>
      <right>
        <color indexed="63"/>
      </right>
      <top style="medium"/>
      <bottom style="medium"/>
    </border>
    <border>
      <left/>
      <right/>
      <top/>
      <bottom style="medium"/>
    </border>
    <border>
      <left style="double"/>
      <right style="medium"/>
      <top style="double"/>
      <bottom>
        <color indexed="63"/>
      </bottom>
    </border>
    <border>
      <left style="double"/>
      <right style="medium"/>
      <top>
        <color indexed="63"/>
      </top>
      <bottom style="double"/>
    </border>
    <border>
      <left style="medium"/>
      <right style="medium"/>
      <top style="double"/>
      <bottom style="medium"/>
    </border>
    <border>
      <left style="medium"/>
      <right style="medium"/>
      <top style="medium"/>
      <bottom style="double"/>
    </border>
    <border>
      <left>
        <color indexed="63"/>
      </left>
      <right>
        <color indexed="63"/>
      </right>
      <top>
        <color indexed="63"/>
      </top>
      <bottom style="thick">
        <color rgb="FF808080"/>
      </bottom>
    </border>
    <border>
      <left/>
      <right/>
      <top style="thick">
        <color rgb="FF808080"/>
      </top>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8" fillId="0" borderId="0">
      <alignment/>
      <protection/>
    </xf>
    <xf numFmtId="0" fontId="53" fillId="31" borderId="0" applyNumberFormat="0" applyBorder="0" applyAlignment="0" applyProtection="0"/>
    <xf numFmtId="0" fontId="0" fillId="0" borderId="0">
      <alignment/>
      <protection/>
    </xf>
    <xf numFmtId="4" fontId="0" fillId="0" borderId="0">
      <alignment/>
      <protection/>
    </xf>
    <xf numFmtId="0" fontId="0" fillId="0" borderId="0">
      <alignment/>
      <protection/>
    </xf>
    <xf numFmtId="0" fontId="5" fillId="0" borderId="0">
      <alignment/>
      <protection/>
    </xf>
    <xf numFmtId="4" fontId="0" fillId="0" borderId="0">
      <alignment/>
      <protection/>
    </xf>
    <xf numFmtId="0" fontId="0" fillId="0" borderId="0">
      <alignment/>
      <protection/>
    </xf>
    <xf numFmtId="0" fontId="41" fillId="0" borderId="0">
      <alignment/>
      <protection/>
    </xf>
    <xf numFmtId="0" fontId="0" fillId="32" borderId="0">
      <alignment/>
      <protection/>
    </xf>
    <xf numFmtId="0" fontId="1" fillId="0" borderId="0">
      <alignment/>
      <protection/>
    </xf>
    <xf numFmtId="0" fontId="10" fillId="0" borderId="0">
      <alignment/>
      <protection/>
    </xf>
    <xf numFmtId="0" fontId="0" fillId="33"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2">
    <xf numFmtId="0" fontId="0" fillId="0" borderId="0" xfId="0" applyAlignment="1">
      <alignment/>
    </xf>
    <xf numFmtId="0" fontId="2" fillId="0" borderId="0" xfId="0" applyFont="1" applyAlignment="1">
      <alignment/>
    </xf>
    <xf numFmtId="0" fontId="58" fillId="34" borderId="0" xfId="0" applyFont="1" applyFill="1" applyAlignment="1">
      <alignment horizontal="left" vertical="center"/>
    </xf>
    <xf numFmtId="0" fontId="58" fillId="34" borderId="0" xfId="0" applyNumberFormat="1" applyFont="1" applyFill="1" applyAlignment="1">
      <alignment horizontal="left" vertical="center"/>
    </xf>
    <xf numFmtId="0" fontId="7" fillId="0" borderId="10" xfId="0" applyFont="1" applyFill="1" applyBorder="1" applyAlignment="1">
      <alignment horizontal="left" vertical="top" wrapText="1"/>
    </xf>
    <xf numFmtId="0" fontId="7" fillId="0" borderId="10" xfId="58" applyFont="1" applyBorder="1">
      <alignment/>
      <protection/>
    </xf>
    <xf numFmtId="0" fontId="9" fillId="0" borderId="11" xfId="0" applyFont="1" applyBorder="1" applyAlignment="1">
      <alignment horizontal="center" vertical="top"/>
    </xf>
    <xf numFmtId="0" fontId="9" fillId="0" borderId="12" xfId="0" applyFont="1" applyBorder="1" applyAlignment="1" applyProtection="1">
      <alignment horizontal="left"/>
      <protection/>
    </xf>
    <xf numFmtId="0" fontId="7" fillId="0" borderId="12" xfId="0" applyFont="1" applyBorder="1" applyAlignment="1">
      <alignment/>
    </xf>
    <xf numFmtId="4" fontId="7" fillId="0" borderId="12" xfId="0" applyNumberFormat="1" applyFont="1" applyBorder="1" applyAlignment="1" applyProtection="1">
      <alignment horizontal="right"/>
      <protection locked="0"/>
    </xf>
    <xf numFmtId="4" fontId="7" fillId="0" borderId="13" xfId="0" applyNumberFormat="1" applyFont="1" applyBorder="1" applyAlignment="1" applyProtection="1">
      <alignment horizontal="right"/>
      <protection locked="0"/>
    </xf>
    <xf numFmtId="0" fontId="9" fillId="0" borderId="14" xfId="0" applyNumberFormat="1" applyFont="1" applyFill="1" applyBorder="1" applyAlignment="1">
      <alignment horizontal="center" vertical="top"/>
    </xf>
    <xf numFmtId="0" fontId="9" fillId="0" borderId="10" xfId="0" applyFont="1" applyFill="1" applyBorder="1" applyAlignment="1" applyProtection="1">
      <alignment horizontal="left"/>
      <protection/>
    </xf>
    <xf numFmtId="0" fontId="7" fillId="0" borderId="10" xfId="0" applyFont="1" applyFill="1" applyBorder="1" applyAlignment="1">
      <alignment/>
    </xf>
    <xf numFmtId="4" fontId="7" fillId="0" borderId="15" xfId="0" applyNumberFormat="1" applyFont="1" applyFill="1" applyBorder="1" applyAlignment="1" applyProtection="1">
      <alignment horizontal="right"/>
      <protection locked="0"/>
    </xf>
    <xf numFmtId="4" fontId="7" fillId="0" borderId="16" xfId="0" applyNumberFormat="1" applyFont="1" applyFill="1" applyBorder="1" applyAlignment="1" applyProtection="1">
      <alignment horizontal="right"/>
      <protection locked="0"/>
    </xf>
    <xf numFmtId="0" fontId="9" fillId="0" borderId="17" xfId="0" applyNumberFormat="1" applyFont="1" applyFill="1" applyBorder="1" applyAlignment="1">
      <alignment horizontal="center" vertical="top"/>
    </xf>
    <xf numFmtId="0" fontId="7" fillId="0" borderId="15" xfId="0" applyFont="1" applyFill="1" applyBorder="1" applyAlignment="1" applyProtection="1">
      <alignment horizontal="left" wrapText="1"/>
      <protection/>
    </xf>
    <xf numFmtId="0" fontId="7" fillId="0" borderId="15" xfId="0" applyFont="1" applyFill="1" applyBorder="1" applyAlignment="1">
      <alignment/>
    </xf>
    <xf numFmtId="0" fontId="9" fillId="0" borderId="17" xfId="0" applyNumberFormat="1" applyFont="1" applyBorder="1" applyAlignment="1">
      <alignment horizontal="center" vertical="top"/>
    </xf>
    <xf numFmtId="0" fontId="7" fillId="0" borderId="15" xfId="0" applyFont="1" applyBorder="1" applyAlignment="1" applyProtection="1">
      <alignment horizontal="left" wrapText="1"/>
      <protection/>
    </xf>
    <xf numFmtId="0" fontId="7" fillId="0" borderId="15" xfId="0" applyFont="1" applyBorder="1" applyAlignment="1">
      <alignment/>
    </xf>
    <xf numFmtId="4" fontId="7" fillId="0" borderId="15" xfId="0" applyNumberFormat="1" applyFont="1" applyBorder="1" applyAlignment="1" applyProtection="1">
      <alignment horizontal="right"/>
      <protection locked="0"/>
    </xf>
    <xf numFmtId="4" fontId="7" fillId="0" borderId="16" xfId="0" applyNumberFormat="1" applyFont="1" applyBorder="1" applyAlignment="1" applyProtection="1">
      <alignment horizontal="right"/>
      <protection locked="0"/>
    </xf>
    <xf numFmtId="0" fontId="9" fillId="0" borderId="14" xfId="0" applyNumberFormat="1" applyFont="1" applyBorder="1" applyAlignment="1">
      <alignment horizontal="center" vertical="top"/>
    </xf>
    <xf numFmtId="0" fontId="9" fillId="0" borderId="10" xfId="0" applyFont="1" applyBorder="1" applyAlignment="1" applyProtection="1">
      <alignment horizontal="left"/>
      <protection/>
    </xf>
    <xf numFmtId="0" fontId="7" fillId="0" borderId="14" xfId="0" applyNumberFormat="1" applyFont="1" applyBorder="1" applyAlignment="1" quotePrefix="1">
      <alignment horizontal="center" vertical="top"/>
    </xf>
    <xf numFmtId="0" fontId="7" fillId="0" borderId="10" xfId="0" applyFont="1" applyBorder="1" applyAlignment="1">
      <alignment horizontal="justify" vertical="top"/>
    </xf>
    <xf numFmtId="0" fontId="7" fillId="0" borderId="10" xfId="0" applyFont="1" applyBorder="1" applyAlignment="1" applyProtection="1">
      <alignment horizontal="left"/>
      <protection/>
    </xf>
    <xf numFmtId="0" fontId="7" fillId="0" borderId="10" xfId="0" applyFont="1" applyBorder="1" applyAlignment="1" applyProtection="1">
      <alignment horizontal="center"/>
      <protection/>
    </xf>
    <xf numFmtId="3" fontId="7" fillId="0" borderId="10" xfId="0" applyNumberFormat="1" applyFont="1" applyFill="1" applyBorder="1" applyAlignment="1" applyProtection="1">
      <alignment/>
      <protection/>
    </xf>
    <xf numFmtId="3" fontId="7" fillId="0" borderId="18" xfId="0" applyNumberFormat="1" applyFont="1" applyBorder="1" applyAlignment="1" applyProtection="1">
      <alignment/>
      <protection/>
    </xf>
    <xf numFmtId="0" fontId="7" fillId="0" borderId="14" xfId="0" applyNumberFormat="1" applyFont="1" applyBorder="1" applyAlignment="1">
      <alignment/>
    </xf>
    <xf numFmtId="0" fontId="7" fillId="0" borderId="10" xfId="0" applyFont="1" applyBorder="1" applyAlignment="1" applyProtection="1">
      <alignment/>
      <protection/>
    </xf>
    <xf numFmtId="0" fontId="7" fillId="0" borderId="10" xfId="0" applyFont="1" applyBorder="1" applyAlignment="1">
      <alignment/>
    </xf>
    <xf numFmtId="0" fontId="7" fillId="0" borderId="10" xfId="0" applyFont="1" applyFill="1" applyBorder="1" applyAlignment="1" applyProtection="1">
      <alignment horizontal="center"/>
      <protection/>
    </xf>
    <xf numFmtId="3" fontId="7" fillId="32" borderId="10" xfId="0" applyNumberFormat="1" applyFont="1" applyFill="1" applyBorder="1" applyAlignment="1" applyProtection="1">
      <alignment/>
      <protection/>
    </xf>
    <xf numFmtId="0" fontId="7" fillId="0" borderId="17" xfId="0" applyNumberFormat="1" applyFont="1" applyBorder="1" applyAlignment="1">
      <alignment/>
    </xf>
    <xf numFmtId="0" fontId="7" fillId="0" borderId="15" xfId="0" applyFont="1" applyBorder="1" applyAlignment="1" applyProtection="1">
      <alignment/>
      <protection/>
    </xf>
    <xf numFmtId="0" fontId="7" fillId="0" borderId="15" xfId="0" applyFont="1" applyFill="1" applyBorder="1" applyAlignment="1" applyProtection="1">
      <alignment horizontal="center"/>
      <protection/>
    </xf>
    <xf numFmtId="3" fontId="7" fillId="32" borderId="15" xfId="0" applyNumberFormat="1" applyFont="1" applyFill="1" applyBorder="1" applyAlignment="1" applyProtection="1">
      <alignment/>
      <protection/>
    </xf>
    <xf numFmtId="3" fontId="7" fillId="0" borderId="16" xfId="0" applyNumberFormat="1" applyFont="1" applyBorder="1" applyAlignment="1" applyProtection="1">
      <alignment/>
      <protection/>
    </xf>
    <xf numFmtId="0" fontId="7" fillId="0" borderId="14" xfId="0" applyFont="1" applyFill="1" applyBorder="1" applyAlignment="1">
      <alignment horizontal="center" vertical="top"/>
    </xf>
    <xf numFmtId="0" fontId="7" fillId="0" borderId="10" xfId="64" applyFont="1" applyFill="1" applyBorder="1" applyAlignment="1">
      <alignment wrapText="1"/>
      <protection/>
    </xf>
    <xf numFmtId="4" fontId="7" fillId="0" borderId="10" xfId="0" applyNumberFormat="1" applyFont="1" applyFill="1" applyBorder="1" applyAlignment="1" applyProtection="1">
      <alignment horizontal="right"/>
      <protection locked="0"/>
    </xf>
    <xf numFmtId="0" fontId="9" fillId="0" borderId="14" xfId="0" applyNumberFormat="1" applyFont="1" applyBorder="1" applyAlignment="1">
      <alignment horizontal="center"/>
    </xf>
    <xf numFmtId="0" fontId="7" fillId="0" borderId="15" xfId="0" applyFont="1" applyBorder="1" applyAlignment="1" applyProtection="1">
      <alignment horizontal="left"/>
      <protection/>
    </xf>
    <xf numFmtId="0" fontId="7" fillId="0" borderId="15" xfId="0" applyFont="1" applyBorder="1" applyAlignment="1" applyProtection="1">
      <alignment horizontal="center"/>
      <protection/>
    </xf>
    <xf numFmtId="3" fontId="7" fillId="0" borderId="15" xfId="0" applyNumberFormat="1" applyFont="1" applyFill="1" applyBorder="1" applyAlignment="1" applyProtection="1">
      <alignment/>
      <protection/>
    </xf>
    <xf numFmtId="0" fontId="7" fillId="0" borderId="10" xfId="0" applyFont="1" applyBorder="1" applyAlignment="1" applyProtection="1">
      <alignment wrapText="1"/>
      <protection/>
    </xf>
    <xf numFmtId="0" fontId="7" fillId="0" borderId="17" xfId="0" applyNumberFormat="1" applyFont="1" applyBorder="1" applyAlignment="1">
      <alignment horizontal="center" vertical="top"/>
    </xf>
    <xf numFmtId="0" fontId="7" fillId="0" borderId="15" xfId="0" applyFont="1" applyFill="1" applyBorder="1" applyAlignment="1">
      <alignment horizontal="justify" vertical="top"/>
    </xf>
    <xf numFmtId="0" fontId="7" fillId="0" borderId="14" xfId="0" applyFont="1" applyBorder="1" applyAlignment="1">
      <alignment/>
    </xf>
    <xf numFmtId="49" fontId="7" fillId="0" borderId="14" xfId="0" applyNumberFormat="1" applyFont="1" applyFill="1" applyBorder="1" applyAlignment="1">
      <alignment horizontal="center" vertical="top"/>
    </xf>
    <xf numFmtId="0" fontId="9" fillId="0" borderId="10" xfId="0" applyFont="1" applyFill="1" applyBorder="1" applyAlignment="1">
      <alignment horizontal="center"/>
    </xf>
    <xf numFmtId="49" fontId="7" fillId="0" borderId="10" xfId="0" applyNumberFormat="1" applyFont="1" applyFill="1" applyBorder="1" applyAlignment="1" applyProtection="1">
      <alignment horizontal="justify" vertical="top"/>
      <protection/>
    </xf>
    <xf numFmtId="49" fontId="7" fillId="0" borderId="17" xfId="0" applyNumberFormat="1" applyFont="1" applyFill="1" applyBorder="1" applyAlignment="1">
      <alignment horizontal="center" vertical="top"/>
    </xf>
    <xf numFmtId="0" fontId="7" fillId="0" borderId="10" xfId="0" applyFont="1" applyFill="1" applyBorder="1" applyAlignment="1" applyProtection="1">
      <alignment/>
      <protection/>
    </xf>
    <xf numFmtId="3" fontId="7" fillId="0" borderId="18" xfId="0" applyNumberFormat="1" applyFont="1" applyFill="1" applyBorder="1" applyAlignment="1" applyProtection="1">
      <alignment/>
      <protection/>
    </xf>
    <xf numFmtId="0" fontId="9" fillId="0" borderId="17" xfId="0" applyFont="1" applyBorder="1" applyAlignment="1">
      <alignment horizontal="center" vertical="top"/>
    </xf>
    <xf numFmtId="0" fontId="9" fillId="0" borderId="15" xfId="0" applyFont="1" applyBorder="1" applyAlignment="1" applyProtection="1">
      <alignment horizontal="left"/>
      <protection/>
    </xf>
    <xf numFmtId="0" fontId="2" fillId="35" borderId="0" xfId="0" applyFont="1" applyFill="1" applyAlignment="1">
      <alignment/>
    </xf>
    <xf numFmtId="0" fontId="7" fillId="35" borderId="19" xfId="0" applyFont="1" applyFill="1" applyBorder="1" applyAlignment="1">
      <alignment horizontal="left" vertical="top" wrapText="1"/>
    </xf>
    <xf numFmtId="0" fontId="7" fillId="35" borderId="0" xfId="0" applyFont="1" applyFill="1" applyBorder="1" applyAlignment="1">
      <alignment/>
    </xf>
    <xf numFmtId="4" fontId="7" fillId="35" borderId="19" xfId="0" applyNumberFormat="1" applyFont="1" applyFill="1" applyBorder="1" applyAlignment="1">
      <alignment horizontal="center" wrapText="1"/>
    </xf>
    <xf numFmtId="4" fontId="7" fillId="35" borderId="19" xfId="0" applyNumberFormat="1" applyFont="1" applyFill="1" applyBorder="1" applyAlignment="1">
      <alignment horizontal="center"/>
    </xf>
    <xf numFmtId="49" fontId="7" fillId="35" borderId="19" xfId="0" applyNumberFormat="1" applyFont="1" applyFill="1" applyBorder="1" applyAlignment="1">
      <alignment wrapText="1"/>
    </xf>
    <xf numFmtId="4" fontId="7" fillId="35" borderId="19" xfId="0" applyNumberFormat="1" applyFont="1" applyFill="1" applyBorder="1" applyAlignment="1">
      <alignment vertical="top" wrapText="1"/>
    </xf>
    <xf numFmtId="0" fontId="3" fillId="35" borderId="0" xfId="0" applyFont="1" applyFill="1" applyAlignment="1">
      <alignment/>
    </xf>
    <xf numFmtId="0" fontId="4" fillId="35" borderId="0" xfId="0" applyFont="1" applyFill="1" applyAlignment="1">
      <alignment/>
    </xf>
    <xf numFmtId="0" fontId="3" fillId="35" borderId="0" xfId="0" applyFont="1" applyFill="1" applyBorder="1" applyAlignment="1">
      <alignment/>
    </xf>
    <xf numFmtId="0" fontId="6" fillId="35" borderId="0" xfId="0" applyFont="1" applyFill="1" applyAlignment="1">
      <alignment/>
    </xf>
    <xf numFmtId="0" fontId="7" fillId="35" borderId="0" xfId="0" applyFont="1" applyFill="1" applyAlignment="1">
      <alignment/>
    </xf>
    <xf numFmtId="0" fontId="2" fillId="35" borderId="0" xfId="0" applyFont="1" applyFill="1" applyBorder="1" applyAlignment="1">
      <alignment/>
    </xf>
    <xf numFmtId="0" fontId="2" fillId="35" borderId="0" xfId="0" applyFont="1" applyFill="1" applyBorder="1" applyAlignment="1">
      <alignment horizontal="right" vertical="top"/>
    </xf>
    <xf numFmtId="0" fontId="2" fillId="35" borderId="0" xfId="0" applyFont="1" applyFill="1" applyBorder="1" applyAlignment="1">
      <alignment horizontal="left" vertical="top"/>
    </xf>
    <xf numFmtId="0" fontId="2" fillId="35" borderId="0" xfId="0" applyFont="1" applyFill="1" applyBorder="1" applyAlignment="1">
      <alignment horizontal="right"/>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0" fontId="2" fillId="35" borderId="0" xfId="0" applyFont="1" applyFill="1" applyAlignment="1">
      <alignment vertical="center"/>
    </xf>
    <xf numFmtId="49" fontId="7" fillId="35" borderId="20" xfId="0" applyNumberFormat="1" applyFont="1" applyFill="1" applyBorder="1" applyAlignment="1">
      <alignment horizontal="center" wrapText="1"/>
    </xf>
    <xf numFmtId="49" fontId="7" fillId="35" borderId="0" xfId="0" applyNumberFormat="1" applyFont="1" applyFill="1" applyBorder="1" applyAlignment="1">
      <alignment horizontal="center" wrapText="1"/>
    </xf>
    <xf numFmtId="0" fontId="7" fillId="35" borderId="0" xfId="0" applyFont="1" applyFill="1" applyBorder="1" applyAlignment="1">
      <alignment horizontal="left" vertical="top" wrapText="1"/>
    </xf>
    <xf numFmtId="0" fontId="7" fillId="35" borderId="0" xfId="0" applyFont="1" applyFill="1" applyBorder="1" applyAlignment="1">
      <alignment horizontal="center" wrapText="1"/>
    </xf>
    <xf numFmtId="4" fontId="7" fillId="35" borderId="0" xfId="0" applyNumberFormat="1" applyFont="1" applyFill="1" applyBorder="1" applyAlignment="1">
      <alignment horizontal="center" wrapText="1"/>
    </xf>
    <xf numFmtId="4" fontId="7" fillId="35" borderId="21" xfId="0" applyNumberFormat="1" applyFont="1" applyFill="1" applyBorder="1" applyAlignment="1">
      <alignment horizontal="center" wrapText="1"/>
    </xf>
    <xf numFmtId="0" fontId="2" fillId="35" borderId="0" xfId="0" applyFont="1" applyFill="1" applyAlignment="1">
      <alignment vertical="top"/>
    </xf>
    <xf numFmtId="0" fontId="7" fillId="35" borderId="0" xfId="0" applyFont="1" applyFill="1" applyBorder="1" applyAlignment="1">
      <alignment horizontal="center" vertical="center"/>
    </xf>
    <xf numFmtId="0" fontId="12" fillId="35" borderId="20" xfId="0" applyFont="1" applyFill="1" applyBorder="1" applyAlignment="1">
      <alignment horizontal="center" wrapText="1"/>
    </xf>
    <xf numFmtId="0" fontId="12" fillId="35" borderId="0" xfId="0" applyFont="1" applyFill="1" applyBorder="1" applyAlignment="1">
      <alignment horizontal="center" wrapText="1"/>
    </xf>
    <xf numFmtId="0" fontId="12" fillId="35" borderId="0" xfId="0" applyFont="1" applyFill="1" applyBorder="1" applyAlignment="1">
      <alignment horizontal="center" vertical="top" wrapText="1"/>
    </xf>
    <xf numFmtId="0" fontId="12" fillId="35" borderId="21" xfId="0" applyFont="1" applyFill="1" applyBorder="1" applyAlignment="1">
      <alignment horizontal="center" vertical="top" wrapText="1"/>
    </xf>
    <xf numFmtId="0" fontId="7" fillId="35" borderId="19" xfId="0" applyFont="1" applyFill="1" applyBorder="1" applyAlignment="1">
      <alignment horizontal="left" vertical="center" wrapText="1"/>
    </xf>
    <xf numFmtId="0" fontId="7" fillId="35" borderId="19" xfId="0" applyFont="1" applyFill="1" applyBorder="1" applyAlignment="1">
      <alignment horizontal="center" vertical="center" wrapText="1"/>
    </xf>
    <xf numFmtId="4" fontId="7" fillId="35" borderId="19" xfId="0" applyNumberFormat="1" applyFont="1" applyFill="1" applyBorder="1" applyAlignment="1">
      <alignment horizontal="center" vertical="center" wrapText="1"/>
    </xf>
    <xf numFmtId="0" fontId="7" fillId="35" borderId="19" xfId="0" applyFont="1" applyFill="1" applyBorder="1" applyAlignment="1">
      <alignment horizontal="center" wrapText="1"/>
    </xf>
    <xf numFmtId="4" fontId="7" fillId="35" borderId="19" xfId="0" applyNumberFormat="1" applyFont="1" applyFill="1" applyBorder="1" applyAlignment="1">
      <alignment horizontal="left" wrapText="1"/>
    </xf>
    <xf numFmtId="4" fontId="7" fillId="35" borderId="15" xfId="0" applyNumberFormat="1" applyFont="1" applyFill="1" applyBorder="1" applyAlignment="1">
      <alignment horizontal="right" wrapText="1"/>
    </xf>
    <xf numFmtId="0" fontId="7" fillId="35" borderId="15" xfId="0" applyFont="1" applyFill="1" applyBorder="1" applyAlignment="1">
      <alignment horizontal="center" wrapText="1"/>
    </xf>
    <xf numFmtId="4" fontId="7" fillId="35" borderId="15" xfId="0" applyNumberFormat="1" applyFont="1" applyFill="1" applyBorder="1" applyAlignment="1">
      <alignment horizontal="center" wrapText="1"/>
    </xf>
    <xf numFmtId="4" fontId="7" fillId="35" borderId="19" xfId="0" applyNumberFormat="1" applyFont="1" applyFill="1" applyBorder="1" applyAlignment="1">
      <alignment horizontal="right" wrapText="1"/>
    </xf>
    <xf numFmtId="0" fontId="7" fillId="35" borderId="10" xfId="0" applyFont="1" applyFill="1" applyBorder="1" applyAlignment="1">
      <alignment horizontal="left" vertical="top" wrapText="1"/>
    </xf>
    <xf numFmtId="0" fontId="7" fillId="35" borderId="15" xfId="0" applyFont="1" applyFill="1" applyBorder="1" applyAlignment="1">
      <alignment horizontal="left" vertical="top" wrapText="1"/>
    </xf>
    <xf numFmtId="49" fontId="7" fillId="35" borderId="19" xfId="0" applyNumberFormat="1" applyFont="1" applyFill="1" applyBorder="1" applyAlignment="1">
      <alignment horizontal="center" vertical="top" wrapText="1"/>
    </xf>
    <xf numFmtId="4" fontId="7" fillId="35" borderId="22" xfId="0" applyNumberFormat="1" applyFont="1" applyFill="1" applyBorder="1" applyAlignment="1">
      <alignment horizontal="center" wrapText="1"/>
    </xf>
    <xf numFmtId="49" fontId="7" fillId="35" borderId="15" xfId="0" applyNumberFormat="1" applyFont="1" applyFill="1" applyBorder="1" applyAlignment="1">
      <alignment horizontal="center" wrapText="1"/>
    </xf>
    <xf numFmtId="0" fontId="7" fillId="35" borderId="15" xfId="0" applyFont="1" applyFill="1" applyBorder="1" applyAlignment="1">
      <alignment horizontal="right" vertical="top" wrapText="1"/>
    </xf>
    <xf numFmtId="0" fontId="7" fillId="35" borderId="19" xfId="0" applyFont="1" applyFill="1" applyBorder="1" applyAlignment="1">
      <alignment horizontal="right" vertical="top" wrapText="1"/>
    </xf>
    <xf numFmtId="2" fontId="7" fillId="35" borderId="19" xfId="0" applyNumberFormat="1" applyFont="1" applyFill="1" applyBorder="1" applyAlignment="1">
      <alignment horizontal="left" vertical="top" wrapText="1"/>
    </xf>
    <xf numFmtId="0" fontId="7" fillId="35" borderId="15" xfId="0" applyFont="1" applyFill="1" applyBorder="1" applyAlignment="1">
      <alignment horizontal="left" wrapText="1"/>
    </xf>
    <xf numFmtId="2" fontId="7" fillId="35" borderId="10" xfId="0" applyNumberFormat="1" applyFont="1" applyFill="1" applyBorder="1" applyAlignment="1">
      <alignment horizontal="left" vertical="top" wrapText="1"/>
    </xf>
    <xf numFmtId="4" fontId="7" fillId="35" borderId="23" xfId="0" applyNumberFormat="1" applyFont="1" applyFill="1" applyBorder="1" applyAlignment="1">
      <alignment horizontal="center" wrapText="1"/>
    </xf>
    <xf numFmtId="0" fontId="7" fillId="35" borderId="10" xfId="0" applyFont="1" applyFill="1" applyBorder="1" applyAlignment="1">
      <alignment horizontal="center" vertical="center" wrapText="1"/>
    </xf>
    <xf numFmtId="0" fontId="7" fillId="35" borderId="24" xfId="0" applyFont="1" applyFill="1" applyBorder="1" applyAlignment="1">
      <alignment horizontal="center" wrapText="1"/>
    </xf>
    <xf numFmtId="4" fontId="7" fillId="35" borderId="24" xfId="0" applyNumberFormat="1" applyFont="1" applyFill="1" applyBorder="1" applyAlignment="1">
      <alignment horizontal="center" wrapText="1"/>
    </xf>
    <xf numFmtId="0" fontId="7" fillId="35" borderId="25" xfId="0" applyFont="1" applyFill="1" applyBorder="1" applyAlignment="1">
      <alignment horizontal="right" vertical="top" wrapText="1"/>
    </xf>
    <xf numFmtId="0" fontId="7" fillId="35" borderId="25" xfId="0" applyFont="1" applyFill="1" applyBorder="1" applyAlignment="1">
      <alignment horizontal="center" wrapText="1"/>
    </xf>
    <xf numFmtId="4" fontId="7" fillId="35" borderId="25" xfId="0" applyNumberFormat="1" applyFont="1" applyFill="1" applyBorder="1" applyAlignment="1">
      <alignment horizontal="center" wrapText="1"/>
    </xf>
    <xf numFmtId="0" fontId="7" fillId="35" borderId="24" xfId="0" applyFont="1" applyFill="1" applyBorder="1" applyAlignment="1">
      <alignment horizontal="left" vertical="top" wrapText="1"/>
    </xf>
    <xf numFmtId="0" fontId="7" fillId="35" borderId="19" xfId="0" applyFont="1" applyFill="1" applyBorder="1" applyAlignment="1">
      <alignment vertical="top" wrapText="1"/>
    </xf>
    <xf numFmtId="49" fontId="7" fillId="35" borderId="26" xfId="0" applyNumberFormat="1" applyFont="1" applyFill="1" applyBorder="1" applyAlignment="1">
      <alignment horizontal="center" wrapText="1"/>
    </xf>
    <xf numFmtId="49" fontId="7" fillId="35" borderId="27" xfId="0" applyNumberFormat="1" applyFont="1" applyFill="1" applyBorder="1" applyAlignment="1">
      <alignment horizontal="center" wrapText="1"/>
    </xf>
    <xf numFmtId="0" fontId="7" fillId="35" borderId="19" xfId="0" applyFont="1" applyFill="1" applyBorder="1" applyAlignment="1">
      <alignment horizontal="right" wrapText="1"/>
    </xf>
    <xf numFmtId="0" fontId="7" fillId="35" borderId="25" xfId="0" applyNumberFormat="1" applyFont="1" applyFill="1" applyBorder="1" applyAlignment="1">
      <alignment horizontal="left" vertical="top" wrapText="1"/>
    </xf>
    <xf numFmtId="0" fontId="7" fillId="35" borderId="19" xfId="0" applyNumberFormat="1" applyFont="1" applyFill="1" applyBorder="1" applyAlignment="1">
      <alignment horizontal="left" vertical="top" wrapText="1"/>
    </xf>
    <xf numFmtId="0" fontId="7" fillId="35" borderId="15" xfId="0" applyNumberFormat="1" applyFont="1" applyFill="1" applyBorder="1" applyAlignment="1">
      <alignment horizontal="left" vertical="top" wrapText="1"/>
    </xf>
    <xf numFmtId="4" fontId="2" fillId="35" borderId="0" xfId="0" applyNumberFormat="1" applyFont="1" applyFill="1" applyAlignment="1">
      <alignment horizontal="center"/>
    </xf>
    <xf numFmtId="49" fontId="7" fillId="35" borderId="19" xfId="0" applyNumberFormat="1" applyFont="1" applyFill="1" applyBorder="1" applyAlignment="1">
      <alignment horizontal="left" vertical="top" wrapText="1"/>
    </xf>
    <xf numFmtId="0" fontId="7" fillId="35" borderId="25" xfId="0" applyFont="1" applyFill="1" applyBorder="1" applyAlignment="1">
      <alignment horizontal="center" vertical="center" wrapText="1"/>
    </xf>
    <xf numFmtId="4" fontId="7" fillId="35" borderId="25" xfId="0" applyNumberFormat="1" applyFont="1" applyFill="1" applyBorder="1" applyAlignment="1">
      <alignment horizontal="center" vertical="center" wrapText="1"/>
    </xf>
    <xf numFmtId="4" fontId="7" fillId="35" borderId="21" xfId="0" applyNumberFormat="1" applyFont="1" applyFill="1" applyBorder="1" applyAlignment="1">
      <alignment horizontal="center" vertical="center" wrapText="1"/>
    </xf>
    <xf numFmtId="4" fontId="7" fillId="35" borderId="24" xfId="0" applyNumberFormat="1" applyFont="1" applyFill="1" applyBorder="1" applyAlignment="1">
      <alignment horizontal="center" vertical="center" wrapText="1"/>
    </xf>
    <xf numFmtId="0" fontId="7" fillId="35" borderId="19" xfId="0" applyFont="1" applyFill="1" applyBorder="1" applyAlignment="1">
      <alignment horizontal="left" vertical="top"/>
    </xf>
    <xf numFmtId="0" fontId="7" fillId="35" borderId="19" xfId="0" applyFont="1" applyFill="1" applyBorder="1" applyAlignment="1">
      <alignment horizontal="center"/>
    </xf>
    <xf numFmtId="4" fontId="7" fillId="35" borderId="0" xfId="0" applyNumberFormat="1" applyFont="1" applyFill="1" applyBorder="1" applyAlignment="1">
      <alignment horizontal="center"/>
    </xf>
    <xf numFmtId="4" fontId="7" fillId="35" borderId="23" xfId="0" applyNumberFormat="1" applyFont="1" applyFill="1" applyBorder="1" applyAlignment="1">
      <alignment horizontal="center"/>
    </xf>
    <xf numFmtId="4" fontId="7" fillId="35" borderId="19" xfId="0" applyNumberFormat="1" applyFont="1" applyFill="1" applyBorder="1" applyAlignment="1">
      <alignment vertical="center" wrapText="1"/>
    </xf>
    <xf numFmtId="4" fontId="7" fillId="35" borderId="21" xfId="0" applyNumberFormat="1" applyFont="1" applyFill="1" applyBorder="1" applyAlignment="1">
      <alignment horizontal="center"/>
    </xf>
    <xf numFmtId="0" fontId="13" fillId="35" borderId="19" xfId="0" applyFont="1" applyFill="1" applyBorder="1" applyAlignment="1">
      <alignment horizontal="left" vertical="top"/>
    </xf>
    <xf numFmtId="0" fontId="7" fillId="35" borderId="10" xfId="0" applyFont="1" applyFill="1" applyBorder="1" applyAlignment="1">
      <alignment/>
    </xf>
    <xf numFmtId="0" fontId="7" fillId="35" borderId="19" xfId="0" applyFont="1" applyFill="1" applyBorder="1" applyAlignment="1">
      <alignment/>
    </xf>
    <xf numFmtId="0" fontId="7" fillId="35" borderId="19" xfId="0" applyFont="1" applyFill="1" applyBorder="1" applyAlignment="1">
      <alignment horizontal="left"/>
    </xf>
    <xf numFmtId="0" fontId="7" fillId="35" borderId="19" xfId="0" applyFont="1" applyFill="1" applyBorder="1" applyAlignment="1">
      <alignment wrapText="1"/>
    </xf>
    <xf numFmtId="0" fontId="7" fillId="35" borderId="25" xfId="0" applyFont="1" applyFill="1" applyBorder="1" applyAlignment="1">
      <alignment horizontal="left" vertical="top" wrapText="1"/>
    </xf>
    <xf numFmtId="49" fontId="7" fillId="35" borderId="28" xfId="0" applyNumberFormat="1" applyFont="1" applyFill="1" applyBorder="1" applyAlignment="1">
      <alignment horizontal="center" wrapText="1"/>
    </xf>
    <xf numFmtId="49" fontId="7" fillId="35" borderId="24" xfId="0" applyNumberFormat="1" applyFont="1" applyFill="1" applyBorder="1" applyAlignment="1">
      <alignment horizontal="center" wrapText="1"/>
    </xf>
    <xf numFmtId="4" fontId="12" fillId="35" borderId="29" xfId="0" applyNumberFormat="1" applyFont="1" applyFill="1" applyBorder="1" applyAlignment="1">
      <alignment horizontal="center" wrapText="1"/>
    </xf>
    <xf numFmtId="4" fontId="12" fillId="35" borderId="21" xfId="0" applyNumberFormat="1" applyFont="1" applyFill="1" applyBorder="1" applyAlignment="1">
      <alignment horizontal="center" wrapText="1"/>
    </xf>
    <xf numFmtId="4" fontId="12" fillId="35" borderId="29" xfId="0" applyNumberFormat="1" applyFont="1" applyFill="1" applyBorder="1" applyAlignment="1">
      <alignment horizontal="center" vertical="center" wrapText="1"/>
    </xf>
    <xf numFmtId="49" fontId="7" fillId="35" borderId="28" xfId="0" applyNumberFormat="1" applyFont="1" applyFill="1" applyBorder="1" applyAlignment="1">
      <alignment horizontal="center" vertical="center" wrapText="1"/>
    </xf>
    <xf numFmtId="49" fontId="7" fillId="35" borderId="24" xfId="0" applyNumberFormat="1" applyFont="1" applyFill="1" applyBorder="1" applyAlignment="1">
      <alignment horizontal="center" vertical="center" wrapText="1"/>
    </xf>
    <xf numFmtId="0" fontId="7" fillId="35" borderId="24" xfId="0" applyFont="1" applyFill="1" applyBorder="1" applyAlignment="1">
      <alignment horizontal="left" vertical="center" wrapText="1"/>
    </xf>
    <xf numFmtId="49" fontId="2" fillId="35" borderId="0" xfId="0" applyNumberFormat="1" applyFont="1" applyFill="1" applyAlignment="1">
      <alignment horizontal="center" wrapText="1"/>
    </xf>
    <xf numFmtId="0" fontId="3" fillId="35" borderId="0" xfId="0" applyFont="1" applyFill="1" applyAlignment="1">
      <alignment horizontal="left" vertical="top" wrapText="1"/>
    </xf>
    <xf numFmtId="0" fontId="3" fillId="35" borderId="0" xfId="0" applyFont="1" applyFill="1" applyAlignment="1">
      <alignment horizontal="center" wrapText="1"/>
    </xf>
    <xf numFmtId="4" fontId="3" fillId="35" borderId="0" xfId="0" applyNumberFormat="1" applyFont="1" applyFill="1" applyAlignment="1">
      <alignment horizontal="center" wrapText="1"/>
    </xf>
    <xf numFmtId="0" fontId="2" fillId="35" borderId="0" xfId="0" applyFont="1" applyFill="1" applyAlignment="1">
      <alignment/>
    </xf>
    <xf numFmtId="4" fontId="9" fillId="36" borderId="10" xfId="0" applyNumberFormat="1" applyFont="1" applyFill="1" applyBorder="1" applyAlignment="1">
      <alignment horizontal="center" wrapText="1"/>
    </xf>
    <xf numFmtId="0" fontId="7" fillId="35" borderId="15" xfId="0" applyFont="1" applyFill="1" applyBorder="1" applyAlignment="1">
      <alignment horizontal="center" vertical="center" wrapText="1"/>
    </xf>
    <xf numFmtId="4" fontId="7" fillId="35" borderId="15" xfId="0" applyNumberFormat="1" applyFont="1" applyFill="1" applyBorder="1" applyAlignment="1">
      <alignment horizontal="center" vertical="center" wrapText="1"/>
    </xf>
    <xf numFmtId="49" fontId="7" fillId="35" borderId="10" xfId="0" applyNumberFormat="1" applyFont="1" applyFill="1" applyBorder="1" applyAlignment="1">
      <alignment horizontal="center" wrapText="1"/>
    </xf>
    <xf numFmtId="0" fontId="7" fillId="35" borderId="10" xfId="0" applyFont="1" applyFill="1" applyBorder="1" applyAlignment="1">
      <alignment horizontal="center" wrapText="1"/>
    </xf>
    <xf numFmtId="4" fontId="7" fillId="35" borderId="10" xfId="0" applyNumberFormat="1" applyFont="1" applyFill="1" applyBorder="1" applyAlignment="1">
      <alignment horizontal="center" wrapText="1"/>
    </xf>
    <xf numFmtId="49" fontId="9" fillId="36" borderId="10" xfId="0" applyNumberFormat="1" applyFont="1" applyFill="1" applyBorder="1" applyAlignment="1">
      <alignment horizontal="center" wrapText="1"/>
    </xf>
    <xf numFmtId="0" fontId="9" fillId="36" borderId="10" xfId="0" applyFont="1" applyFill="1" applyBorder="1" applyAlignment="1">
      <alignment horizontal="center" vertical="top" wrapText="1"/>
    </xf>
    <xf numFmtId="0" fontId="7" fillId="35" borderId="10" xfId="0" applyFont="1" applyFill="1" applyBorder="1" applyAlignment="1">
      <alignment vertical="top" wrapText="1"/>
    </xf>
    <xf numFmtId="0" fontId="7" fillId="35" borderId="15" xfId="0" applyFont="1" applyFill="1" applyBorder="1" applyAlignment="1">
      <alignment horizontal="right" wrapText="1"/>
    </xf>
    <xf numFmtId="0" fontId="7" fillId="36" borderId="15" xfId="0" applyFont="1" applyFill="1" applyBorder="1" applyAlignment="1">
      <alignment horizontal="right" vertical="top" wrapText="1"/>
    </xf>
    <xf numFmtId="0" fontId="7" fillId="35" borderId="19" xfId="0" applyNumberFormat="1" applyFont="1" applyFill="1" applyBorder="1" applyAlignment="1">
      <alignment vertical="top" wrapText="1"/>
    </xf>
    <xf numFmtId="0" fontId="7" fillId="35" borderId="19" xfId="0" applyNumberFormat="1" applyFont="1" applyFill="1" applyBorder="1" applyAlignment="1">
      <alignment wrapText="1"/>
    </xf>
    <xf numFmtId="0" fontId="9" fillId="36" borderId="10" xfId="0" applyFont="1" applyFill="1" applyBorder="1" applyAlignment="1">
      <alignment horizontal="left" vertical="top" wrapText="1"/>
    </xf>
    <xf numFmtId="0" fontId="58" fillId="35" borderId="19" xfId="0" applyFont="1" applyFill="1" applyBorder="1" applyAlignment="1">
      <alignment vertical="top" wrapText="1"/>
    </xf>
    <xf numFmtId="0" fontId="2" fillId="35" borderId="30" xfId="0" applyFont="1" applyFill="1" applyBorder="1" applyAlignment="1">
      <alignment/>
    </xf>
    <xf numFmtId="49" fontId="7" fillId="35" borderId="10" xfId="0" applyNumberFormat="1" applyFont="1" applyFill="1" applyBorder="1" applyAlignment="1">
      <alignment horizontal="left" vertical="top" wrapText="1"/>
    </xf>
    <xf numFmtId="0" fontId="9" fillId="36" borderId="10" xfId="0" applyFont="1" applyFill="1" applyBorder="1" applyAlignment="1">
      <alignment vertical="center"/>
    </xf>
    <xf numFmtId="4" fontId="7" fillId="35" borderId="23" xfId="0" applyNumberFormat="1" applyFont="1" applyFill="1" applyBorder="1" applyAlignment="1">
      <alignment horizontal="center" vertical="center" wrapText="1"/>
    </xf>
    <xf numFmtId="0" fontId="7" fillId="35" borderId="25" xfId="0" applyFont="1" applyFill="1" applyBorder="1" applyAlignment="1">
      <alignment horizontal="left" vertical="top"/>
    </xf>
    <xf numFmtId="49" fontId="7" fillId="35" borderId="15" xfId="0" applyNumberFormat="1" applyFont="1" applyFill="1" applyBorder="1" applyAlignment="1">
      <alignment wrapText="1"/>
    </xf>
    <xf numFmtId="0" fontId="7" fillId="35" borderId="15" xfId="0" applyFont="1" applyFill="1" applyBorder="1" applyAlignment="1">
      <alignment horizontal="center"/>
    </xf>
    <xf numFmtId="4" fontId="7" fillId="35" borderId="15" xfId="0" applyNumberFormat="1" applyFont="1" applyFill="1" applyBorder="1" applyAlignment="1">
      <alignment horizontal="center"/>
    </xf>
    <xf numFmtId="4" fontId="7" fillId="35" borderId="31" xfId="0" applyNumberFormat="1" applyFont="1" applyFill="1" applyBorder="1" applyAlignment="1">
      <alignment horizontal="center"/>
    </xf>
    <xf numFmtId="0" fontId="58" fillId="35" borderId="19" xfId="0" applyFont="1" applyFill="1" applyBorder="1" applyAlignment="1">
      <alignment horizontal="left" vertical="top" wrapText="1"/>
    </xf>
    <xf numFmtId="4" fontId="58" fillId="35" borderId="19" xfId="0" applyNumberFormat="1" applyFont="1" applyFill="1" applyBorder="1" applyAlignment="1">
      <alignment vertical="top" wrapText="1"/>
    </xf>
    <xf numFmtId="49" fontId="7" fillId="35" borderId="19" xfId="0" applyNumberFormat="1" applyFont="1" applyFill="1" applyBorder="1" applyAlignment="1">
      <alignment horizontal="center" wrapText="1"/>
    </xf>
    <xf numFmtId="0" fontId="7" fillId="35" borderId="10" xfId="0" applyFont="1" applyFill="1" applyBorder="1" applyAlignment="1">
      <alignment horizontal="left" vertical="top"/>
    </xf>
    <xf numFmtId="0" fontId="9" fillId="36" borderId="10" xfId="0" applyFont="1" applyFill="1" applyBorder="1" applyAlignment="1">
      <alignment/>
    </xf>
    <xf numFmtId="0" fontId="7" fillId="35" borderId="15" xfId="0" applyFont="1" applyFill="1" applyBorder="1" applyAlignment="1">
      <alignment wrapText="1"/>
    </xf>
    <xf numFmtId="2" fontId="7" fillId="35" borderId="15" xfId="0" applyNumberFormat="1" applyFont="1" applyFill="1" applyBorder="1" applyAlignment="1">
      <alignment horizontal="left" vertical="top" wrapText="1"/>
    </xf>
    <xf numFmtId="0" fontId="7" fillId="35" borderId="27" xfId="0" applyFont="1" applyFill="1" applyBorder="1" applyAlignment="1">
      <alignment horizontal="left" vertical="center" wrapText="1"/>
    </xf>
    <xf numFmtId="4" fontId="12" fillId="35" borderId="32" xfId="0" applyNumberFormat="1" applyFont="1" applyFill="1" applyBorder="1" applyAlignment="1">
      <alignment horizontal="center" vertical="center" wrapText="1"/>
    </xf>
    <xf numFmtId="4" fontId="9" fillId="36" borderId="10" xfId="0" applyNumberFormat="1" applyFont="1" applyFill="1" applyBorder="1" applyAlignment="1">
      <alignment wrapText="1"/>
    </xf>
    <xf numFmtId="4" fontId="9" fillId="36" borderId="29" xfId="0" applyNumberFormat="1" applyFont="1" applyFill="1" applyBorder="1" applyAlignment="1">
      <alignment horizontal="center" vertical="center" wrapText="1"/>
    </xf>
    <xf numFmtId="4" fontId="9" fillId="36" borderId="31" xfId="0" applyNumberFormat="1" applyFont="1" applyFill="1" applyBorder="1" applyAlignment="1">
      <alignment horizontal="center" wrapText="1"/>
    </xf>
    <xf numFmtId="4" fontId="7" fillId="35" borderId="32" xfId="0" applyNumberFormat="1" applyFont="1" applyFill="1" applyBorder="1" applyAlignment="1">
      <alignment horizontal="center" wrapText="1"/>
    </xf>
    <xf numFmtId="4" fontId="9" fillId="36" borderId="31" xfId="0" applyNumberFormat="1" applyFont="1" applyFill="1" applyBorder="1" applyAlignment="1">
      <alignment horizontal="center" vertical="center" wrapText="1"/>
    </xf>
    <xf numFmtId="4" fontId="9" fillId="36" borderId="31" xfId="0" applyNumberFormat="1" applyFont="1" applyFill="1" applyBorder="1" applyAlignment="1">
      <alignment horizontal="center"/>
    </xf>
    <xf numFmtId="4" fontId="7" fillId="35" borderId="31" xfId="0" applyNumberFormat="1" applyFont="1" applyFill="1" applyBorder="1" applyAlignment="1">
      <alignment horizontal="center" wrapText="1"/>
    </xf>
    <xf numFmtId="49" fontId="9" fillId="36" borderId="10" xfId="0" applyNumberFormat="1" applyFont="1" applyFill="1" applyBorder="1" applyAlignment="1">
      <alignment horizontal="center" vertical="center" wrapText="1"/>
    </xf>
    <xf numFmtId="49" fontId="7" fillId="35" borderId="25" xfId="0" applyNumberFormat="1" applyFont="1" applyFill="1" applyBorder="1" applyAlignment="1">
      <alignment horizontal="center" wrapText="1"/>
    </xf>
    <xf numFmtId="0" fontId="7" fillId="35" borderId="19" xfId="0" applyFont="1" applyFill="1" applyBorder="1" applyAlignment="1">
      <alignment vertical="center"/>
    </xf>
    <xf numFmtId="0" fontId="7" fillId="35" borderId="19" xfId="0" applyFont="1" applyFill="1" applyBorder="1" applyAlignment="1">
      <alignment vertical="center" wrapText="1"/>
    </xf>
    <xf numFmtId="0" fontId="7" fillId="35" borderId="15" xfId="0" applyFont="1" applyFill="1" applyBorder="1" applyAlignment="1">
      <alignment vertical="center"/>
    </xf>
    <xf numFmtId="0" fontId="7" fillId="35" borderId="15" xfId="0" applyFont="1" applyFill="1" applyBorder="1" applyAlignment="1">
      <alignment horizontal="left" vertical="center"/>
    </xf>
    <xf numFmtId="0" fontId="7" fillId="35" borderId="10" xfId="0" applyFont="1" applyFill="1" applyBorder="1" applyAlignment="1">
      <alignment horizontal="center"/>
    </xf>
    <xf numFmtId="4" fontId="7" fillId="35" borderId="10" xfId="0" applyNumberFormat="1" applyFont="1" applyFill="1" applyBorder="1" applyAlignment="1">
      <alignment horizontal="center"/>
    </xf>
    <xf numFmtId="0" fontId="7" fillId="35" borderId="15" xfId="0" applyFont="1" applyFill="1" applyBorder="1" applyAlignment="1">
      <alignment/>
    </xf>
    <xf numFmtId="49" fontId="7" fillId="35" borderId="19" xfId="0" applyNumberFormat="1" applyFont="1" applyFill="1" applyBorder="1" applyAlignment="1">
      <alignment vertical="center"/>
    </xf>
    <xf numFmtId="4" fontId="7" fillId="35" borderId="19" xfId="0" applyNumberFormat="1" applyFont="1" applyFill="1" applyBorder="1" applyAlignment="1">
      <alignment wrapText="1"/>
    </xf>
    <xf numFmtId="4" fontId="2" fillId="35" borderId="0" xfId="0" applyNumberFormat="1" applyFont="1" applyFill="1" applyBorder="1" applyAlignment="1">
      <alignment horizontal="right"/>
    </xf>
    <xf numFmtId="4" fontId="7" fillId="35" borderId="0" xfId="0" applyNumberFormat="1" applyFont="1" applyFill="1" applyBorder="1" applyAlignment="1">
      <alignment/>
    </xf>
    <xf numFmtId="0" fontId="7" fillId="35" borderId="0" xfId="0" applyFont="1" applyFill="1" applyBorder="1" applyAlignment="1">
      <alignment vertical="top"/>
    </xf>
    <xf numFmtId="0" fontId="7" fillId="35" borderId="10" xfId="0" applyNumberFormat="1" applyFont="1" applyFill="1" applyBorder="1" applyAlignment="1">
      <alignment horizontal="center" vertical="center" shrinkToFit="1"/>
    </xf>
    <xf numFmtId="0" fontId="7" fillId="35" borderId="10" xfId="0" applyFont="1" applyFill="1" applyBorder="1" applyAlignment="1">
      <alignment horizontal="center" vertical="center" shrinkToFit="1"/>
    </xf>
    <xf numFmtId="0" fontId="7" fillId="35" borderId="10" xfId="0" applyFont="1" applyFill="1" applyBorder="1" applyAlignment="1">
      <alignment horizontal="center" vertical="center"/>
    </xf>
    <xf numFmtId="4" fontId="7" fillId="35" borderId="10" xfId="0" applyNumberFormat="1" applyFont="1" applyFill="1" applyBorder="1" applyAlignment="1">
      <alignment horizontal="center" vertical="center"/>
    </xf>
    <xf numFmtId="0" fontId="7" fillId="35" borderId="0" xfId="0" applyNumberFormat="1" applyFont="1" applyFill="1" applyBorder="1" applyAlignment="1">
      <alignment horizontal="left" vertical="justify" shrinkToFit="1"/>
    </xf>
    <xf numFmtId="0" fontId="7" fillId="35" borderId="0" xfId="0" applyFont="1" applyFill="1" applyBorder="1" applyAlignment="1">
      <alignment horizontal="left" vertical="top"/>
    </xf>
    <xf numFmtId="0" fontId="7" fillId="35" borderId="0" xfId="0" applyNumberFormat="1" applyFont="1" applyFill="1" applyBorder="1" applyAlignment="1">
      <alignment vertical="top" shrinkToFit="1"/>
    </xf>
    <xf numFmtId="4" fontId="7" fillId="35" borderId="0" xfId="0" applyNumberFormat="1" applyFont="1" applyFill="1" applyBorder="1" applyAlignment="1">
      <alignment horizontal="right"/>
    </xf>
    <xf numFmtId="4" fontId="7" fillId="35" borderId="0" xfId="0" applyNumberFormat="1" applyFont="1" applyFill="1" applyBorder="1" applyAlignment="1">
      <alignment vertical="top"/>
    </xf>
    <xf numFmtId="14" fontId="9" fillId="36" borderId="0" xfId="0" applyNumberFormat="1" applyFont="1" applyFill="1" applyBorder="1" applyAlignment="1">
      <alignment horizontal="left" vertical="justify" wrapText="1" shrinkToFit="1"/>
    </xf>
    <xf numFmtId="0" fontId="9" fillId="36" borderId="10" xfId="0" applyNumberFormat="1" applyFont="1" applyFill="1" applyBorder="1" applyAlignment="1">
      <alignment horizontal="center" vertical="center" shrinkToFit="1"/>
    </xf>
    <xf numFmtId="0" fontId="9" fillId="36" borderId="10" xfId="0" applyFont="1" applyFill="1" applyBorder="1" applyAlignment="1">
      <alignment horizontal="center" vertical="center" shrinkToFit="1"/>
    </xf>
    <xf numFmtId="4" fontId="9" fillId="36" borderId="10" xfId="0" applyNumberFormat="1" applyFont="1" applyFill="1" applyBorder="1" applyAlignment="1">
      <alignment horizontal="center" vertical="center"/>
    </xf>
    <xf numFmtId="0" fontId="7" fillId="35" borderId="10" xfId="0" applyNumberFormat="1" applyFont="1" applyFill="1" applyBorder="1" applyAlignment="1">
      <alignment horizontal="left" vertical="justify" shrinkToFit="1"/>
    </xf>
    <xf numFmtId="0" fontId="7" fillId="35" borderId="10" xfId="0" applyFont="1" applyFill="1" applyBorder="1" applyAlignment="1">
      <alignment/>
    </xf>
    <xf numFmtId="4" fontId="7" fillId="35" borderId="10" xfId="0" applyNumberFormat="1" applyFont="1" applyFill="1" applyBorder="1" applyAlignment="1">
      <alignment/>
    </xf>
    <xf numFmtId="0" fontId="7" fillId="35" borderId="10" xfId="0" applyFont="1" applyFill="1" applyBorder="1" applyAlignment="1" quotePrefix="1">
      <alignment horizontal="left" vertical="top"/>
    </xf>
    <xf numFmtId="0" fontId="7" fillId="35" borderId="10" xfId="0" applyNumberFormat="1" applyFont="1" applyFill="1" applyBorder="1" applyAlignment="1" quotePrefix="1">
      <alignment horizontal="left" vertical="justify" shrinkToFit="1"/>
    </xf>
    <xf numFmtId="0" fontId="7" fillId="35" borderId="10" xfId="0" applyNumberFormat="1" applyFont="1" applyFill="1" applyBorder="1" applyAlignment="1">
      <alignment vertical="top" shrinkToFit="1"/>
    </xf>
    <xf numFmtId="0" fontId="7" fillId="35" borderId="10" xfId="0" applyFont="1" applyFill="1" applyBorder="1" applyAlignment="1" quotePrefix="1">
      <alignment horizontal="left" vertical="justify"/>
    </xf>
    <xf numFmtId="0" fontId="7" fillId="35" borderId="10" xfId="0" applyNumberFormat="1" applyFont="1" applyFill="1" applyBorder="1" applyAlignment="1" quotePrefix="1">
      <alignment vertical="top" shrinkToFit="1"/>
    </xf>
    <xf numFmtId="0" fontId="7" fillId="35" borderId="10" xfId="0" applyFont="1" applyFill="1" applyBorder="1" applyAlignment="1" quotePrefix="1">
      <alignment horizontal="left" vertical="top" wrapText="1"/>
    </xf>
    <xf numFmtId="0" fontId="7" fillId="35" borderId="10" xfId="0" applyNumberFormat="1" applyFont="1" applyFill="1" applyBorder="1" applyAlignment="1" quotePrefix="1">
      <alignment horizontal="left" vertical="top" shrinkToFit="1"/>
    </xf>
    <xf numFmtId="0" fontId="7" fillId="35" borderId="10" xfId="0" applyFont="1" applyFill="1" applyBorder="1" applyAlignment="1">
      <alignment vertical="top" shrinkToFit="1"/>
    </xf>
    <xf numFmtId="0" fontId="7" fillId="35" borderId="10" xfId="0" applyFont="1" applyFill="1" applyBorder="1" applyAlignment="1">
      <alignment horizontal="justify"/>
    </xf>
    <xf numFmtId="4" fontId="7" fillId="35" borderId="10" xfId="0" applyNumberFormat="1" applyFont="1" applyFill="1" applyBorder="1" applyAlignment="1">
      <alignment horizontal="right"/>
    </xf>
    <xf numFmtId="0" fontId="7" fillId="35" borderId="10" xfId="0" applyNumberFormat="1" applyFont="1" applyFill="1" applyBorder="1" applyAlignment="1">
      <alignment horizontal="left" vertical="top" shrinkToFit="1"/>
    </xf>
    <xf numFmtId="4" fontId="7" fillId="35" borderId="10" xfId="65" applyNumberFormat="1" applyFont="1" applyFill="1" applyBorder="1" applyAlignment="1">
      <alignment horizontal="left" vertical="top" wrapText="1"/>
      <protection/>
    </xf>
    <xf numFmtId="3" fontId="7" fillId="35" borderId="10" xfId="0" applyNumberFormat="1" applyFont="1" applyFill="1" applyBorder="1" applyAlignment="1">
      <alignment horizontal="center" vertical="top"/>
    </xf>
    <xf numFmtId="0" fontId="7" fillId="35" borderId="10" xfId="0" applyNumberFormat="1" applyFont="1" applyFill="1" applyBorder="1" applyAlignment="1">
      <alignment horizontal="left" vertical="top"/>
    </xf>
    <xf numFmtId="0" fontId="7" fillId="35" borderId="10" xfId="0" applyFont="1" applyFill="1" applyBorder="1" applyAlignment="1">
      <alignment horizontal="left" vertical="justify" shrinkToFit="1"/>
    </xf>
    <xf numFmtId="0" fontId="7" fillId="35" borderId="10" xfId="0" applyFont="1" applyFill="1" applyBorder="1" applyAlignment="1" quotePrefix="1">
      <alignment horizontal="left" vertical="top" shrinkToFit="1"/>
    </xf>
    <xf numFmtId="0" fontId="7" fillId="35" borderId="10" xfId="0" applyFont="1" applyFill="1" applyBorder="1" applyAlignment="1" quotePrefix="1">
      <alignment horizontal="left" vertical="justify" shrinkToFit="1"/>
    </xf>
    <xf numFmtId="4" fontId="7" fillId="35" borderId="10" xfId="0" applyNumberFormat="1" applyFont="1" applyFill="1" applyBorder="1" applyAlignment="1">
      <alignment vertical="top"/>
    </xf>
    <xf numFmtId="0" fontId="7" fillId="35" borderId="10" xfId="0" applyNumberFormat="1" applyFont="1" applyFill="1" applyBorder="1" applyAlignment="1">
      <alignment vertical="top"/>
    </xf>
    <xf numFmtId="0" fontId="9" fillId="35" borderId="10" xfId="0" applyFont="1" applyFill="1" applyBorder="1" applyAlignment="1">
      <alignment horizontal="left" vertical="top" shrinkToFit="1"/>
    </xf>
    <xf numFmtId="0" fontId="7" fillId="35" borderId="0" xfId="0" applyFont="1" applyFill="1" applyBorder="1" applyAlignment="1">
      <alignment horizontal="center" vertical="center" shrinkToFit="1"/>
    </xf>
    <xf numFmtId="4" fontId="7" fillId="35" borderId="10" xfId="65" applyNumberFormat="1" applyFont="1" applyFill="1" applyBorder="1" applyAlignment="1">
      <alignment horizontal="center" vertical="center" wrapText="1"/>
      <protection/>
    </xf>
    <xf numFmtId="0" fontId="7" fillId="35" borderId="10" xfId="0" applyNumberFormat="1" applyFont="1" applyFill="1" applyBorder="1" applyAlignment="1">
      <alignment vertical="center" shrinkToFit="1"/>
    </xf>
    <xf numFmtId="4" fontId="7" fillId="35" borderId="10" xfId="0" applyNumberFormat="1" applyFont="1" applyFill="1" applyBorder="1" applyAlignment="1">
      <alignment vertical="center"/>
    </xf>
    <xf numFmtId="0" fontId="7" fillId="35" borderId="25" xfId="0" applyNumberFormat="1" applyFont="1" applyFill="1" applyBorder="1" applyAlignment="1">
      <alignment vertical="center" shrinkToFit="1"/>
    </xf>
    <xf numFmtId="4" fontId="7" fillId="35" borderId="25" xfId="0" applyNumberFormat="1" applyFont="1" applyFill="1" applyBorder="1" applyAlignment="1">
      <alignment vertical="center"/>
    </xf>
    <xf numFmtId="0" fontId="7" fillId="35" borderId="15" xfId="0" applyFont="1" applyFill="1" applyBorder="1" applyAlignment="1">
      <alignment horizontal="left" vertical="top"/>
    </xf>
    <xf numFmtId="4" fontId="7" fillId="35" borderId="15" xfId="0" applyNumberFormat="1" applyFont="1" applyFill="1" applyBorder="1" applyAlignment="1">
      <alignment/>
    </xf>
    <xf numFmtId="0" fontId="7" fillId="35" borderId="33" xfId="0" applyNumberFormat="1" applyFont="1" applyFill="1" applyBorder="1" applyAlignment="1">
      <alignment horizontal="left" vertical="justify" shrinkToFit="1"/>
    </xf>
    <xf numFmtId="0" fontId="7" fillId="35" borderId="24" xfId="0" applyFont="1" applyFill="1" applyBorder="1" applyAlignment="1">
      <alignment horizontal="left" vertical="top"/>
    </xf>
    <xf numFmtId="0" fontId="7" fillId="35" borderId="24" xfId="0" applyFont="1" applyFill="1" applyBorder="1" applyAlignment="1">
      <alignment horizontal="center" vertical="center" shrinkToFit="1"/>
    </xf>
    <xf numFmtId="4" fontId="7" fillId="35" borderId="24" xfId="0" applyNumberFormat="1" applyFont="1" applyFill="1" applyBorder="1" applyAlignment="1">
      <alignment/>
    </xf>
    <xf numFmtId="4" fontId="7" fillId="35" borderId="31" xfId="0" applyNumberFormat="1" applyFont="1" applyFill="1" applyBorder="1" applyAlignment="1">
      <alignment/>
    </xf>
    <xf numFmtId="0" fontId="9" fillId="36" borderId="10" xfId="0" applyNumberFormat="1" applyFont="1" applyFill="1" applyBorder="1" applyAlignment="1">
      <alignment horizontal="left" vertical="justify" shrinkToFit="1"/>
    </xf>
    <xf numFmtId="4" fontId="9" fillId="36" borderId="10" xfId="0" applyNumberFormat="1" applyFont="1" applyFill="1" applyBorder="1" applyAlignment="1">
      <alignment/>
    </xf>
    <xf numFmtId="0" fontId="9" fillId="0" borderId="33"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31" xfId="0" applyFont="1" applyFill="1" applyBorder="1" applyAlignment="1">
      <alignment horizontal="center" vertical="top" wrapText="1"/>
    </xf>
    <xf numFmtId="0" fontId="9" fillId="36" borderId="10" xfId="0" applyNumberFormat="1" applyFont="1" applyFill="1" applyBorder="1" applyAlignment="1">
      <alignment vertical="top" shrinkToFit="1"/>
    </xf>
    <xf numFmtId="0" fontId="9" fillId="36" borderId="10" xfId="0" applyNumberFormat="1" applyFont="1" applyFill="1" applyBorder="1" applyAlignment="1">
      <alignment horizontal="left" vertical="top" shrinkToFit="1"/>
    </xf>
    <xf numFmtId="0" fontId="9" fillId="36" borderId="10" xfId="0" applyNumberFormat="1" applyFont="1" applyFill="1" applyBorder="1" applyAlignment="1" quotePrefix="1">
      <alignment horizontal="left" vertical="justify" shrinkToFit="1"/>
    </xf>
    <xf numFmtId="4" fontId="9" fillId="36" borderId="10" xfId="0" applyNumberFormat="1" applyFont="1" applyFill="1" applyBorder="1" applyAlignment="1">
      <alignment horizontal="right"/>
    </xf>
    <xf numFmtId="0" fontId="9" fillId="35" borderId="0" xfId="0" applyFont="1" applyFill="1" applyBorder="1" applyAlignment="1">
      <alignment horizontal="right" vertical="top"/>
    </xf>
    <xf numFmtId="0" fontId="9" fillId="35" borderId="0" xfId="0" applyFont="1" applyFill="1" applyAlignment="1">
      <alignment horizontal="center" vertical="top"/>
    </xf>
    <xf numFmtId="0" fontId="7" fillId="35" borderId="0" xfId="0" applyFont="1" applyFill="1" applyBorder="1" applyAlignment="1">
      <alignment horizontal="right"/>
    </xf>
    <xf numFmtId="49" fontId="9" fillId="35" borderId="34" xfId="0" applyNumberFormat="1" applyFont="1" applyFill="1" applyBorder="1" applyAlignment="1">
      <alignment horizontal="center"/>
    </xf>
    <xf numFmtId="4" fontId="9" fillId="35" borderId="35" xfId="0" applyNumberFormat="1" applyFont="1" applyFill="1" applyBorder="1" applyAlignment="1">
      <alignment horizontal="center" wrapText="1"/>
    </xf>
    <xf numFmtId="4" fontId="9" fillId="35" borderId="36" xfId="0" applyNumberFormat="1" applyFont="1" applyFill="1" applyBorder="1" applyAlignment="1">
      <alignment horizontal="center" wrapText="1"/>
    </xf>
    <xf numFmtId="49" fontId="9" fillId="35" borderId="37" xfId="0" applyNumberFormat="1" applyFont="1" applyFill="1" applyBorder="1" applyAlignment="1">
      <alignment horizontal="center"/>
    </xf>
    <xf numFmtId="4" fontId="9" fillId="35" borderId="38" xfId="0" applyNumberFormat="1" applyFont="1" applyFill="1" applyBorder="1" applyAlignment="1">
      <alignment horizontal="center" wrapText="1"/>
    </xf>
    <xf numFmtId="4" fontId="9" fillId="35" borderId="39" xfId="0" applyNumberFormat="1" applyFont="1" applyFill="1" applyBorder="1" applyAlignment="1">
      <alignment horizontal="center"/>
    </xf>
    <xf numFmtId="49" fontId="9" fillId="35" borderId="0" xfId="0" applyNumberFormat="1" applyFont="1" applyFill="1" applyBorder="1" applyAlignment="1">
      <alignment horizontal="right" vertical="top"/>
    </xf>
    <xf numFmtId="49" fontId="9" fillId="35" borderId="0" xfId="0" applyNumberFormat="1" applyFont="1" applyFill="1" applyBorder="1" applyAlignment="1">
      <alignment horizontal="center" vertical="top"/>
    </xf>
    <xf numFmtId="49" fontId="9" fillId="35" borderId="0" xfId="0" applyNumberFormat="1" applyFont="1" applyFill="1" applyBorder="1" applyAlignment="1">
      <alignment horizontal="right"/>
    </xf>
    <xf numFmtId="4" fontId="9" fillId="35" borderId="0" xfId="0" applyNumberFormat="1" applyFont="1" applyFill="1" applyBorder="1" applyAlignment="1">
      <alignment horizontal="right"/>
    </xf>
    <xf numFmtId="4" fontId="7" fillId="35" borderId="0" xfId="0" applyNumberFormat="1" applyFont="1" applyFill="1" applyAlignment="1">
      <alignment horizontal="right"/>
    </xf>
    <xf numFmtId="0" fontId="7" fillId="35" borderId="0" xfId="0" applyFont="1" applyFill="1" applyBorder="1" applyAlignment="1">
      <alignment horizontal="right" vertical="top"/>
    </xf>
    <xf numFmtId="0" fontId="7" fillId="35" borderId="25" xfId="0" applyFont="1" applyFill="1" applyBorder="1" applyAlignment="1">
      <alignment horizontal="right" vertical="top"/>
    </xf>
    <xf numFmtId="0" fontId="7" fillId="0" borderId="25" xfId="0" applyFont="1" applyFill="1" applyBorder="1" applyAlignment="1">
      <alignment horizontal="left" vertical="top" wrapText="1"/>
    </xf>
    <xf numFmtId="0" fontId="7" fillId="35" borderId="19" xfId="0" applyFont="1" applyFill="1" applyBorder="1" applyAlignment="1">
      <alignment horizontal="right" vertical="top"/>
    </xf>
    <xf numFmtId="0" fontId="7" fillId="0" borderId="19" xfId="0" applyFont="1" applyFill="1" applyBorder="1" applyAlignment="1">
      <alignment horizontal="left" vertical="top" wrapText="1"/>
    </xf>
    <xf numFmtId="0" fontId="7" fillId="35" borderId="19" xfId="0" applyFont="1" applyFill="1" applyBorder="1" applyAlignment="1" quotePrefix="1">
      <alignment horizontal="right" vertical="top"/>
    </xf>
    <xf numFmtId="0" fontId="7" fillId="35" borderId="10" xfId="0" applyFont="1" applyFill="1" applyBorder="1" applyAlignment="1">
      <alignment horizontal="right"/>
    </xf>
    <xf numFmtId="0" fontId="7" fillId="0" borderId="19" xfId="0" applyFont="1" applyBorder="1" applyAlignment="1">
      <alignment horizontal="left" vertical="top" wrapText="1"/>
    </xf>
    <xf numFmtId="0" fontId="7" fillId="35" borderId="25" xfId="0" applyFont="1" applyFill="1" applyBorder="1" applyAlignment="1">
      <alignment horizontal="right"/>
    </xf>
    <xf numFmtId="4" fontId="7" fillId="35" borderId="25" xfId="0" applyNumberFormat="1" applyFont="1" applyFill="1" applyBorder="1" applyAlignment="1">
      <alignment horizontal="right"/>
    </xf>
    <xf numFmtId="0" fontId="7" fillId="0" borderId="10" xfId="0" applyFont="1" applyBorder="1" applyAlignment="1">
      <alignment horizontal="left" vertical="top" wrapText="1"/>
    </xf>
    <xf numFmtId="0" fontId="7" fillId="0" borderId="25" xfId="0" applyNumberFormat="1" applyFont="1" applyBorder="1" applyAlignment="1">
      <alignment horizontal="justify" vertical="top" wrapText="1"/>
    </xf>
    <xf numFmtId="1" fontId="7" fillId="35" borderId="25" xfId="0" applyNumberFormat="1" applyFont="1" applyFill="1" applyBorder="1" applyAlignment="1">
      <alignment horizontal="center"/>
    </xf>
    <xf numFmtId="4" fontId="7" fillId="35" borderId="10" xfId="0" applyNumberFormat="1" applyFont="1" applyFill="1" applyBorder="1" applyAlignment="1">
      <alignment/>
    </xf>
    <xf numFmtId="1" fontId="7" fillId="0" borderId="10" xfId="0" applyNumberFormat="1" applyFont="1" applyBorder="1" applyAlignment="1">
      <alignment horizontal="justify" vertical="top" wrapText="1"/>
    </xf>
    <xf numFmtId="4" fontId="7" fillId="35" borderId="10" xfId="0" applyNumberFormat="1" applyFont="1" applyFill="1" applyBorder="1" applyAlignment="1">
      <alignment horizontal="left" vertical="top" wrapText="1"/>
    </xf>
    <xf numFmtId="0" fontId="7" fillId="35" borderId="15" xfId="0" applyFont="1" applyFill="1" applyBorder="1" applyAlignment="1">
      <alignment horizontal="right" vertical="top"/>
    </xf>
    <xf numFmtId="49" fontId="7" fillId="35" borderId="19" xfId="0" applyNumberFormat="1" applyFont="1" applyFill="1" applyBorder="1" applyAlignment="1">
      <alignment horizontal="right" vertical="top"/>
    </xf>
    <xf numFmtId="0" fontId="7" fillId="35" borderId="10" xfId="0" applyFont="1" applyFill="1" applyBorder="1" applyAlignment="1">
      <alignment horizontal="right" vertical="top"/>
    </xf>
    <xf numFmtId="0" fontId="7" fillId="0" borderId="10" xfId="0" applyFont="1" applyBorder="1" applyAlignment="1">
      <alignment horizontal="justify" vertical="top" wrapText="1"/>
    </xf>
    <xf numFmtId="49" fontId="7" fillId="35" borderId="15" xfId="0" applyNumberFormat="1" applyFont="1" applyFill="1" applyBorder="1" applyAlignment="1">
      <alignment horizontal="right" vertical="top"/>
    </xf>
    <xf numFmtId="0" fontId="7" fillId="0" borderId="15" xfId="0" applyFont="1" applyBorder="1" applyAlignment="1">
      <alignment horizontal="left" vertical="top"/>
    </xf>
    <xf numFmtId="4" fontId="7" fillId="0" borderId="10" xfId="0" applyNumberFormat="1" applyFont="1" applyBorder="1" applyAlignment="1">
      <alignment horizontal="right"/>
    </xf>
    <xf numFmtId="4" fontId="7" fillId="32" borderId="25" xfId="0" applyNumberFormat="1" applyFont="1" applyFill="1" applyBorder="1" applyAlignment="1">
      <alignment/>
    </xf>
    <xf numFmtId="0" fontId="7" fillId="35" borderId="25" xfId="0" applyNumberFormat="1" applyFont="1" applyFill="1" applyBorder="1" applyAlignment="1">
      <alignment vertical="top"/>
    </xf>
    <xf numFmtId="0" fontId="7" fillId="35" borderId="25" xfId="0" applyFont="1" applyFill="1" applyBorder="1" applyAlignment="1">
      <alignment/>
    </xf>
    <xf numFmtId="4" fontId="7" fillId="0" borderId="19" xfId="0" applyNumberFormat="1" applyFont="1" applyBorder="1" applyAlignment="1">
      <alignment horizontal="right"/>
    </xf>
    <xf numFmtId="4" fontId="7" fillId="35" borderId="25" xfId="0" applyNumberFormat="1" applyFont="1" applyFill="1" applyBorder="1" applyAlignment="1">
      <alignment/>
    </xf>
    <xf numFmtId="0" fontId="7" fillId="35" borderId="15" xfId="0" applyNumberFormat="1" applyFont="1" applyFill="1" applyBorder="1" applyAlignment="1">
      <alignment vertical="top"/>
    </xf>
    <xf numFmtId="0" fontId="7" fillId="35" borderId="15" xfId="0" applyFont="1" applyFill="1" applyBorder="1" applyAlignment="1">
      <alignment horizontal="right"/>
    </xf>
    <xf numFmtId="4" fontId="7" fillId="32" borderId="19" xfId="0" applyNumberFormat="1" applyFont="1" applyFill="1" applyBorder="1" applyAlignment="1">
      <alignment/>
    </xf>
    <xf numFmtId="4" fontId="7" fillId="35" borderId="15" xfId="0" applyNumberFormat="1" applyFont="1" applyFill="1" applyBorder="1" applyAlignment="1">
      <alignment horizontal="right"/>
    </xf>
    <xf numFmtId="4" fontId="7" fillId="0" borderId="15" xfId="0" applyNumberFormat="1" applyFont="1" applyBorder="1" applyAlignment="1">
      <alignment horizontal="right"/>
    </xf>
    <xf numFmtId="4" fontId="7" fillId="35" borderId="30" xfId="0" applyNumberFormat="1" applyFont="1" applyFill="1" applyBorder="1" applyAlignment="1">
      <alignment horizontal="right"/>
    </xf>
    <xf numFmtId="0" fontId="7" fillId="35" borderId="19" xfId="0" applyFont="1" applyFill="1" applyBorder="1" applyAlignment="1">
      <alignment horizontal="right"/>
    </xf>
    <xf numFmtId="49" fontId="7" fillId="0" borderId="19" xfId="0" applyNumberFormat="1" applyFont="1" applyBorder="1" applyAlignment="1">
      <alignment horizontal="left"/>
    </xf>
    <xf numFmtId="49" fontId="7" fillId="0" borderId="19" xfId="0" applyNumberFormat="1" applyFont="1" applyBorder="1" applyAlignment="1">
      <alignment horizontal="left" vertical="top" wrapText="1"/>
    </xf>
    <xf numFmtId="2" fontId="7" fillId="0" borderId="19" xfId="0" applyNumberFormat="1" applyFont="1" applyBorder="1" applyAlignment="1">
      <alignment horizontal="left" vertical="top" wrapText="1"/>
    </xf>
    <xf numFmtId="0" fontId="7" fillId="0" borderId="25" xfId="0" applyFont="1" applyBorder="1" applyAlignment="1">
      <alignment horizontal="left" vertical="top" wrapText="1"/>
    </xf>
    <xf numFmtId="0" fontId="7" fillId="35" borderId="10" xfId="0" applyNumberFormat="1" applyFont="1" applyFill="1" applyBorder="1" applyAlignment="1">
      <alignment horizontal="right" vertical="top"/>
    </xf>
    <xf numFmtId="0" fontId="7" fillId="32" borderId="10" xfId="0" applyFont="1" applyFill="1" applyBorder="1" applyAlignment="1">
      <alignment horizontal="justify" vertical="top" wrapText="1"/>
    </xf>
    <xf numFmtId="49" fontId="7" fillId="35" borderId="10" xfId="0" applyNumberFormat="1" applyFont="1" applyFill="1" applyBorder="1" applyAlignment="1">
      <alignment horizontal="right" vertical="top"/>
    </xf>
    <xf numFmtId="0" fontId="7" fillId="35" borderId="25" xfId="0" applyFont="1" applyFill="1" applyBorder="1" applyAlignment="1">
      <alignment vertical="top"/>
    </xf>
    <xf numFmtId="0" fontId="7" fillId="35" borderId="15" xfId="0" applyFont="1" applyFill="1" applyBorder="1" applyAlignment="1">
      <alignment vertical="top"/>
    </xf>
    <xf numFmtId="49" fontId="7" fillId="35" borderId="25" xfId="0" applyNumberFormat="1" applyFont="1" applyFill="1" applyBorder="1" applyAlignment="1">
      <alignment horizontal="right" vertical="top"/>
    </xf>
    <xf numFmtId="3" fontId="7" fillId="35" borderId="10" xfId="0" applyNumberFormat="1" applyFont="1" applyFill="1" applyBorder="1" applyAlignment="1">
      <alignment horizontal="left" vertical="top" wrapText="1"/>
    </xf>
    <xf numFmtId="0" fontId="7" fillId="35" borderId="30" xfId="0" applyFont="1" applyFill="1" applyBorder="1" applyAlignment="1">
      <alignment horizontal="right"/>
    </xf>
    <xf numFmtId="0" fontId="7" fillId="0" borderId="15" xfId="0" applyFont="1" applyBorder="1" applyAlignment="1">
      <alignment horizontal="left" vertical="top" wrapText="1"/>
    </xf>
    <xf numFmtId="0" fontId="7" fillId="0" borderId="25" xfId="0" applyFont="1" applyBorder="1" applyAlignment="1">
      <alignment horizontal="justify" vertical="top" wrapText="1"/>
    </xf>
    <xf numFmtId="0" fontId="7" fillId="0" borderId="25" xfId="0" applyFont="1" applyBorder="1" applyAlignment="1">
      <alignment/>
    </xf>
    <xf numFmtId="0" fontId="7" fillId="0" borderId="19" xfId="0" applyFont="1" applyBorder="1" applyAlignment="1">
      <alignment/>
    </xf>
    <xf numFmtId="0" fontId="7" fillId="35" borderId="25" xfId="0" applyFont="1" applyFill="1" applyBorder="1" applyAlignment="1" quotePrefix="1">
      <alignment horizontal="right" vertical="top"/>
    </xf>
    <xf numFmtId="0" fontId="7" fillId="0" borderId="25" xfId="0" applyFont="1" applyFill="1" applyBorder="1" applyAlignment="1" applyProtection="1">
      <alignment horizontal="left" vertical="top"/>
      <protection/>
    </xf>
    <xf numFmtId="0" fontId="7" fillId="0" borderId="19" xfId="0" applyFont="1" applyFill="1" applyBorder="1" applyAlignment="1" applyProtection="1">
      <alignment horizontal="left" vertical="top"/>
      <protection/>
    </xf>
    <xf numFmtId="0" fontId="7" fillId="35" borderId="10" xfId="0" applyFont="1" applyFill="1" applyBorder="1" applyAlignment="1" quotePrefix="1">
      <alignment horizontal="right" vertical="top"/>
    </xf>
    <xf numFmtId="0" fontId="7" fillId="0" borderId="10" xfId="0" applyNumberFormat="1" applyFont="1" applyBorder="1" applyAlignment="1">
      <alignment horizontal="justify" vertical="top" wrapText="1"/>
    </xf>
    <xf numFmtId="0" fontId="7" fillId="35" borderId="0" xfId="0" applyFont="1" applyFill="1" applyBorder="1" applyAlignment="1">
      <alignment horizontal="justify" vertical="top" wrapText="1"/>
    </xf>
    <xf numFmtId="0" fontId="7" fillId="35" borderId="0" xfId="0" applyFont="1" applyFill="1" applyBorder="1" applyAlignment="1">
      <alignment horizontal="left"/>
    </xf>
    <xf numFmtId="0" fontId="9" fillId="35" borderId="25" xfId="0" applyFont="1" applyFill="1" applyBorder="1" applyAlignment="1">
      <alignment horizontal="right" vertical="top"/>
    </xf>
    <xf numFmtId="0" fontId="9" fillId="35" borderId="19" xfId="0" applyFont="1" applyFill="1" applyBorder="1" applyAlignment="1">
      <alignment horizontal="right" vertical="top"/>
    </xf>
    <xf numFmtId="0" fontId="9" fillId="0" borderId="19" xfId="0" applyFont="1" applyBorder="1" applyAlignment="1">
      <alignment horizontal="center" vertical="top"/>
    </xf>
    <xf numFmtId="4" fontId="7" fillId="35" borderId="19" xfId="0" applyNumberFormat="1" applyFont="1" applyFill="1" applyBorder="1" applyAlignment="1">
      <alignment horizontal="right"/>
    </xf>
    <xf numFmtId="0" fontId="7" fillId="0" borderId="19" xfId="0" applyFont="1" applyBorder="1" applyAlignment="1">
      <alignment horizontal="justify" vertical="top" wrapText="1"/>
    </xf>
    <xf numFmtId="0" fontId="9" fillId="0" borderId="19" xfId="0" applyFont="1" applyBorder="1" applyAlignment="1">
      <alignment horizontal="center" vertical="top" wrapText="1"/>
    </xf>
    <xf numFmtId="0" fontId="7" fillId="35" borderId="40" xfId="0" applyFont="1" applyFill="1" applyBorder="1" applyAlignment="1">
      <alignment horizontal="center" wrapText="1"/>
    </xf>
    <xf numFmtId="0" fontId="7" fillId="35" borderId="41" xfId="0" applyFont="1" applyFill="1" applyBorder="1" applyAlignment="1">
      <alignment horizontal="right"/>
    </xf>
    <xf numFmtId="4" fontId="7" fillId="35" borderId="41" xfId="0" applyNumberFormat="1" applyFont="1" applyFill="1" applyBorder="1" applyAlignment="1">
      <alignment horizontal="right"/>
    </xf>
    <xf numFmtId="0" fontId="7" fillId="0" borderId="19" xfId="0" applyFont="1" applyBorder="1" applyAlignment="1">
      <alignment horizontal="left" vertical="top"/>
    </xf>
    <xf numFmtId="0" fontId="7" fillId="0" borderId="19" xfId="0" applyFont="1" applyFill="1" applyBorder="1" applyAlignment="1">
      <alignment horizontal="left" vertical="top"/>
    </xf>
    <xf numFmtId="0" fontId="7" fillId="0" borderId="15" xfId="0" applyFont="1" applyFill="1" applyBorder="1" applyAlignment="1">
      <alignment horizontal="left" vertical="top"/>
    </xf>
    <xf numFmtId="0" fontId="7" fillId="0" borderId="15" xfId="0" applyFont="1" applyFill="1" applyBorder="1" applyAlignment="1">
      <alignment horizontal="left" vertical="top" wrapText="1"/>
    </xf>
    <xf numFmtId="0" fontId="7" fillId="0" borderId="10" xfId="0" applyFont="1" applyFill="1" applyBorder="1" applyAlignment="1">
      <alignment horizontal="justify" vertical="top" wrapText="1"/>
    </xf>
    <xf numFmtId="0" fontId="7" fillId="35" borderId="42" xfId="0" applyFont="1" applyFill="1" applyBorder="1" applyAlignment="1">
      <alignment horizontal="right" vertical="top"/>
    </xf>
    <xf numFmtId="0" fontId="12" fillId="0" borderId="42" xfId="0" applyFont="1" applyBorder="1" applyAlignment="1">
      <alignment horizontal="justify" vertical="top" wrapText="1"/>
    </xf>
    <xf numFmtId="0" fontId="7" fillId="35" borderId="42" xfId="0" applyFont="1" applyFill="1" applyBorder="1" applyAlignment="1">
      <alignment horizontal="right"/>
    </xf>
    <xf numFmtId="4" fontId="7" fillId="35" borderId="42" xfId="0" applyNumberFormat="1" applyFont="1" applyFill="1" applyBorder="1" applyAlignment="1">
      <alignment horizontal="right"/>
    </xf>
    <xf numFmtId="49" fontId="7" fillId="0" borderId="19" xfId="0" applyNumberFormat="1" applyFont="1" applyFill="1" applyBorder="1" applyAlignment="1">
      <alignment horizontal="justify" vertical="center" wrapText="1"/>
    </xf>
    <xf numFmtId="4" fontId="7" fillId="35" borderId="19" xfId="59" applyNumberFormat="1" applyFont="1" applyFill="1" applyBorder="1" applyAlignment="1">
      <alignment horizontal="right"/>
      <protection/>
    </xf>
    <xf numFmtId="0" fontId="7" fillId="32" borderId="42" xfId="0" applyFont="1" applyFill="1" applyBorder="1" applyAlignment="1">
      <alignment horizontal="center" vertical="top" wrapText="1"/>
    </xf>
    <xf numFmtId="0" fontId="7" fillId="35" borderId="19" xfId="0" applyFont="1" applyFill="1" applyBorder="1" applyAlignment="1">
      <alignment/>
    </xf>
    <xf numFmtId="0" fontId="7" fillId="35" borderId="15" xfId="0" applyFont="1" applyFill="1" applyBorder="1" applyAlignment="1">
      <alignment/>
    </xf>
    <xf numFmtId="0" fontId="16" fillId="0" borderId="19" xfId="0" applyFont="1" applyBorder="1" applyAlignment="1">
      <alignment horizontal="justify" vertical="top" wrapText="1"/>
    </xf>
    <xf numFmtId="0" fontId="7" fillId="0" borderId="15" xfId="0" applyFont="1" applyFill="1" applyBorder="1" applyAlignment="1" applyProtection="1">
      <alignment horizontal="left" vertical="top"/>
      <protection/>
    </xf>
    <xf numFmtId="0" fontId="16" fillId="0" borderId="19" xfId="0" applyFont="1" applyFill="1" applyBorder="1" applyAlignment="1">
      <alignment horizontal="justify" vertical="top" wrapText="1"/>
    </xf>
    <xf numFmtId="0" fontId="7" fillId="35" borderId="19" xfId="0" applyFont="1" applyFill="1" applyBorder="1" applyAlignment="1">
      <alignment horizontal="justify" vertical="top" wrapText="1"/>
    </xf>
    <xf numFmtId="0" fontId="9" fillId="35" borderId="19" xfId="0" applyFont="1" applyFill="1" applyBorder="1" applyAlignment="1">
      <alignment horizontal="left" vertical="top" wrapText="1"/>
    </xf>
    <xf numFmtId="0" fontId="9" fillId="35" borderId="41" xfId="0" applyFont="1" applyFill="1" applyBorder="1" applyAlignment="1">
      <alignment horizontal="left" vertical="top" wrapText="1"/>
    </xf>
    <xf numFmtId="0" fontId="9" fillId="35" borderId="41" xfId="0" applyFont="1" applyFill="1" applyBorder="1" applyAlignment="1">
      <alignment horizontal="left" vertical="top"/>
    </xf>
    <xf numFmtId="0" fontId="7" fillId="35" borderId="15" xfId="0" applyFont="1" applyFill="1" applyBorder="1" applyAlignment="1">
      <alignment horizontal="justify" vertical="top" wrapText="1"/>
    </xf>
    <xf numFmtId="0" fontId="9" fillId="36" borderId="25" xfId="0" applyFont="1" applyFill="1" applyBorder="1" applyAlignment="1">
      <alignment horizontal="center" vertical="top"/>
    </xf>
    <xf numFmtId="4" fontId="9" fillId="36" borderId="41" xfId="0" applyNumberFormat="1" applyFont="1" applyFill="1" applyBorder="1" applyAlignment="1">
      <alignment horizontal="right"/>
    </xf>
    <xf numFmtId="0" fontId="9" fillId="36" borderId="19" xfId="0" applyFont="1" applyFill="1" applyBorder="1" applyAlignment="1">
      <alignment horizontal="center" vertical="top" wrapText="1"/>
    </xf>
    <xf numFmtId="0" fontId="9" fillId="36" borderId="19" xfId="0" applyFont="1" applyFill="1" applyBorder="1" applyAlignment="1">
      <alignment horizontal="center" vertical="top"/>
    </xf>
    <xf numFmtId="0" fontId="12" fillId="0" borderId="19" xfId="0" applyFont="1" applyBorder="1" applyAlignment="1">
      <alignment horizontal="justify" vertical="top" wrapText="1"/>
    </xf>
    <xf numFmtId="4" fontId="7" fillId="35" borderId="19" xfId="42" applyNumberFormat="1" applyFont="1" applyFill="1" applyBorder="1" applyAlignment="1">
      <alignment horizontal="right"/>
    </xf>
    <xf numFmtId="4" fontId="7" fillId="35" borderId="10" xfId="42" applyNumberFormat="1" applyFont="1" applyFill="1" applyBorder="1" applyAlignment="1">
      <alignment horizontal="right"/>
    </xf>
    <xf numFmtId="4" fontId="3" fillId="35" borderId="19" xfId="0" applyNumberFormat="1" applyFont="1" applyFill="1" applyBorder="1" applyAlignment="1">
      <alignment/>
    </xf>
    <xf numFmtId="4" fontId="7" fillId="35" borderId="19" xfId="0" applyNumberFormat="1" applyFont="1" applyFill="1" applyBorder="1" applyAlignment="1">
      <alignment/>
    </xf>
    <xf numFmtId="4" fontId="7" fillId="35" borderId="19" xfId="0" applyNumberFormat="1" applyFont="1" applyFill="1" applyBorder="1" applyAlignment="1">
      <alignment/>
    </xf>
    <xf numFmtId="4" fontId="7" fillId="35" borderId="15" xfId="42" applyNumberFormat="1" applyFont="1" applyFill="1" applyBorder="1" applyAlignment="1">
      <alignment horizontal="right"/>
    </xf>
    <xf numFmtId="4" fontId="7" fillId="35" borderId="0" xfId="42" applyNumberFormat="1" applyFont="1" applyFill="1" applyBorder="1" applyAlignment="1">
      <alignment horizontal="right"/>
    </xf>
    <xf numFmtId="4" fontId="7" fillId="35" borderId="0" xfId="0" applyNumberFormat="1" applyFont="1" applyFill="1" applyBorder="1" applyAlignment="1">
      <alignment/>
    </xf>
    <xf numFmtId="0" fontId="7" fillId="35" borderId="19" xfId="0" applyFont="1" applyFill="1" applyBorder="1" applyAlignment="1">
      <alignment horizontal="center" vertical="top"/>
    </xf>
    <xf numFmtId="4" fontId="9" fillId="36" borderId="42" xfId="0" applyNumberFormat="1" applyFont="1" applyFill="1" applyBorder="1" applyAlignment="1">
      <alignment horizontal="right"/>
    </xf>
    <xf numFmtId="0" fontId="7" fillId="35" borderId="43" xfId="0" applyFont="1" applyFill="1" applyBorder="1" applyAlignment="1">
      <alignment horizontal="right" vertical="top"/>
    </xf>
    <xf numFmtId="0" fontId="7" fillId="35" borderId="30" xfId="0" applyFont="1" applyFill="1" applyBorder="1" applyAlignment="1">
      <alignment horizontal="justify" vertical="top" wrapText="1"/>
    </xf>
    <xf numFmtId="4" fontId="7" fillId="35" borderId="22" xfId="0" applyNumberFormat="1" applyFont="1" applyFill="1" applyBorder="1" applyAlignment="1">
      <alignment horizontal="right"/>
    </xf>
    <xf numFmtId="0" fontId="9" fillId="36" borderId="10" xfId="0" applyFont="1" applyFill="1" applyBorder="1" applyAlignment="1">
      <alignment horizontal="justify" vertical="top" wrapText="1"/>
    </xf>
    <xf numFmtId="4" fontId="7" fillId="35" borderId="0" xfId="42" applyNumberFormat="1" applyFont="1" applyFill="1" applyAlignment="1">
      <alignment/>
    </xf>
    <xf numFmtId="4" fontId="7" fillId="35" borderId="0" xfId="42" applyNumberFormat="1" applyFont="1" applyFill="1" applyAlignment="1">
      <alignment horizontal="right"/>
    </xf>
    <xf numFmtId="4" fontId="7" fillId="35" borderId="10" xfId="0" applyNumberFormat="1" applyFont="1" applyFill="1" applyBorder="1" applyAlignment="1">
      <alignment vertical="top" wrapText="1"/>
    </xf>
    <xf numFmtId="0" fontId="7" fillId="35" borderId="0" xfId="64" applyFont="1" applyFill="1" applyBorder="1" applyAlignment="1">
      <alignment vertical="top" wrapText="1"/>
      <protection/>
    </xf>
    <xf numFmtId="4" fontId="7" fillId="35" borderId="25" xfId="42" applyNumberFormat="1" applyFont="1" applyFill="1" applyBorder="1" applyAlignment="1">
      <alignment horizontal="left" vertical="top" wrapText="1"/>
    </xf>
    <xf numFmtId="4" fontId="7" fillId="35" borderId="19" xfId="42" applyNumberFormat="1" applyFont="1" applyFill="1" applyBorder="1" applyAlignment="1">
      <alignment horizontal="left" vertical="top" wrapText="1"/>
    </xf>
    <xf numFmtId="4" fontId="7" fillId="35" borderId="15" xfId="42" applyNumberFormat="1" applyFont="1" applyFill="1" applyBorder="1" applyAlignment="1">
      <alignment horizontal="left" vertical="top" wrapText="1"/>
    </xf>
    <xf numFmtId="4" fontId="7" fillId="35" borderId="10" xfId="42" applyNumberFormat="1" applyFont="1" applyFill="1" applyBorder="1" applyAlignment="1">
      <alignment horizontal="left" vertical="top" wrapText="1"/>
    </xf>
    <xf numFmtId="4" fontId="7" fillId="35" borderId="25" xfId="0" applyNumberFormat="1" applyFont="1" applyFill="1" applyBorder="1" applyAlignment="1">
      <alignment horizontal="left" vertical="top" wrapText="1"/>
    </xf>
    <xf numFmtId="4" fontId="7" fillId="35" borderId="15" xfId="0" applyNumberFormat="1" applyFont="1" applyFill="1" applyBorder="1" applyAlignment="1">
      <alignment horizontal="left" vertical="top" wrapText="1"/>
    </xf>
    <xf numFmtId="49" fontId="7" fillId="35" borderId="0" xfId="0" applyNumberFormat="1" applyFont="1" applyFill="1" applyBorder="1" applyAlignment="1">
      <alignment horizontal="right" vertical="top"/>
    </xf>
    <xf numFmtId="0" fontId="9" fillId="35" borderId="0" xfId="0" applyNumberFormat="1" applyFont="1" applyFill="1" applyBorder="1" applyAlignment="1">
      <alignment horizontal="left" vertical="top" wrapText="1"/>
    </xf>
    <xf numFmtId="49" fontId="9" fillId="35" borderId="0" xfId="0" applyNumberFormat="1" applyFont="1" applyFill="1" applyBorder="1" applyAlignment="1">
      <alignment horizontal="center" vertical="center"/>
    </xf>
    <xf numFmtId="4" fontId="7" fillId="35" borderId="0" xfId="0" applyNumberFormat="1" applyFont="1" applyFill="1" applyAlignment="1">
      <alignment/>
    </xf>
    <xf numFmtId="4" fontId="7" fillId="35" borderId="0" xfId="0" applyNumberFormat="1" applyFont="1" applyFill="1" applyAlignment="1">
      <alignment horizontal="center" vertical="center"/>
    </xf>
    <xf numFmtId="4" fontId="9" fillId="35" borderId="0" xfId="0" applyNumberFormat="1" applyFont="1" applyFill="1" applyBorder="1" applyAlignment="1">
      <alignment horizontal="center" vertical="center"/>
    </xf>
    <xf numFmtId="4" fontId="9" fillId="35" borderId="0" xfId="0" applyNumberFormat="1" applyFont="1" applyFill="1" applyBorder="1" applyAlignment="1">
      <alignment horizontal="right" vertical="center" wrapText="1"/>
    </xf>
    <xf numFmtId="4" fontId="9" fillId="35" borderId="0" xfId="0" applyNumberFormat="1" applyFont="1" applyFill="1" applyBorder="1" applyAlignment="1">
      <alignment horizontal="right" vertical="center"/>
    </xf>
    <xf numFmtId="0" fontId="9" fillId="35" borderId="25" xfId="0" applyNumberFormat="1" applyFont="1" applyFill="1" applyBorder="1" applyAlignment="1">
      <alignment horizontal="center" vertical="top"/>
    </xf>
    <xf numFmtId="0" fontId="9" fillId="35" borderId="25" xfId="0" applyFont="1" applyFill="1" applyBorder="1" applyAlignment="1">
      <alignment horizontal="justify" vertical="top" wrapText="1"/>
    </xf>
    <xf numFmtId="0" fontId="7" fillId="35" borderId="25" xfId="0" applyFont="1" applyFill="1" applyBorder="1" applyAlignment="1">
      <alignment/>
    </xf>
    <xf numFmtId="4" fontId="7" fillId="35" borderId="25" xfId="0" applyNumberFormat="1" applyFont="1" applyFill="1" applyBorder="1" applyAlignment="1">
      <alignment/>
    </xf>
    <xf numFmtId="4" fontId="7" fillId="35" borderId="25" xfId="42" applyNumberFormat="1" applyFont="1" applyFill="1" applyBorder="1" applyAlignment="1">
      <alignment/>
    </xf>
    <xf numFmtId="4" fontId="7" fillId="35" borderId="25" xfId="42" applyNumberFormat="1" applyFont="1" applyFill="1" applyBorder="1" applyAlignment="1">
      <alignment horizontal="right"/>
    </xf>
    <xf numFmtId="0" fontId="9" fillId="35" borderId="19" xfId="0" applyNumberFormat="1" applyFont="1" applyFill="1" applyBorder="1" applyAlignment="1">
      <alignment horizontal="center" vertical="top"/>
    </xf>
    <xf numFmtId="0" fontId="9" fillId="35" borderId="19" xfId="0" applyFont="1" applyFill="1" applyBorder="1" applyAlignment="1">
      <alignment horizontal="justify" vertical="top" wrapText="1"/>
    </xf>
    <xf numFmtId="4" fontId="7" fillId="35" borderId="19" xfId="42" applyNumberFormat="1" applyFont="1" applyFill="1" applyBorder="1" applyAlignment="1">
      <alignment/>
    </xf>
    <xf numFmtId="0" fontId="7" fillId="35" borderId="19" xfId="64" applyFont="1" applyFill="1" applyBorder="1" applyAlignment="1">
      <alignment horizontal="center" vertical="top"/>
      <protection/>
    </xf>
    <xf numFmtId="0" fontId="7" fillId="35" borderId="19" xfId="64" applyFont="1" applyFill="1" applyBorder="1" applyAlignment="1">
      <alignment horizontal="left" vertical="top" wrapText="1"/>
      <protection/>
    </xf>
    <xf numFmtId="0" fontId="7" fillId="35" borderId="19" xfId="64" applyFont="1" applyFill="1" applyBorder="1" applyAlignment="1">
      <alignment horizontal="right"/>
      <protection/>
    </xf>
    <xf numFmtId="4" fontId="7" fillId="35" borderId="19" xfId="64" applyNumberFormat="1" applyFont="1" applyFill="1" applyBorder="1" applyAlignment="1">
      <alignment horizontal="center"/>
      <protection/>
    </xf>
    <xf numFmtId="180" fontId="7" fillId="35" borderId="19" xfId="0" applyNumberFormat="1" applyFont="1" applyFill="1" applyBorder="1" applyAlignment="1">
      <alignment horizontal="left" vertical="top" wrapText="1"/>
    </xf>
    <xf numFmtId="4" fontId="7" fillId="35" borderId="19" xfId="42" applyNumberFormat="1" applyFont="1" applyFill="1" applyBorder="1" applyAlignment="1">
      <alignment horizontal="center"/>
    </xf>
    <xf numFmtId="4" fontId="7" fillId="35" borderId="19" xfId="42" applyNumberFormat="1" applyFont="1" applyFill="1" applyBorder="1" applyAlignment="1">
      <alignment/>
    </xf>
    <xf numFmtId="49" fontId="7" fillId="35" borderId="19" xfId="0" applyNumberFormat="1" applyFont="1" applyFill="1" applyBorder="1" applyAlignment="1">
      <alignment horizontal="center" vertical="top"/>
    </xf>
    <xf numFmtId="180" fontId="7" fillId="35" borderId="19" xfId="64" applyNumberFormat="1" applyFont="1" applyFill="1" applyBorder="1" applyAlignment="1">
      <alignment horizontal="left" vertical="top" wrapText="1"/>
      <protection/>
    </xf>
    <xf numFmtId="180" fontId="7" fillId="35" borderId="19" xfId="0" applyNumberFormat="1" applyFont="1" applyFill="1" applyBorder="1" applyAlignment="1">
      <alignment horizontal="left" vertical="top" wrapText="1" indent="2"/>
    </xf>
    <xf numFmtId="0" fontId="7" fillId="35" borderId="19" xfId="64" applyFont="1" applyFill="1" applyBorder="1" applyAlignment="1">
      <alignment vertical="top" wrapText="1"/>
      <protection/>
    </xf>
    <xf numFmtId="180" fontId="7" fillId="35" borderId="19" xfId="0" applyNumberFormat="1" applyFont="1" applyFill="1" applyBorder="1" applyAlignment="1">
      <alignment horizontal="left" vertical="top" wrapText="1" readingOrder="1"/>
    </xf>
    <xf numFmtId="0" fontId="7" fillId="35" borderId="19" xfId="64" applyFont="1" applyFill="1" applyBorder="1" applyAlignment="1">
      <alignment horizontal="left" vertical="top" wrapText="1" indent="2"/>
      <protection/>
    </xf>
    <xf numFmtId="4" fontId="7" fillId="35" borderId="19" xfId="42" applyNumberFormat="1" applyFont="1" applyFill="1" applyBorder="1" applyAlignment="1">
      <alignment vertical="top" wrapText="1"/>
    </xf>
    <xf numFmtId="0" fontId="7" fillId="35" borderId="19" xfId="0" applyFont="1" applyFill="1" applyBorder="1" applyAlignment="1">
      <alignment horizontal="justify" vertical="center" wrapText="1"/>
    </xf>
    <xf numFmtId="49" fontId="7" fillId="35" borderId="19" xfId="0" applyNumberFormat="1" applyFont="1" applyFill="1" applyBorder="1" applyAlignment="1">
      <alignment horizontal="right" vertical="top" wrapText="1"/>
    </xf>
    <xf numFmtId="0" fontId="7" fillId="35" borderId="19" xfId="0" applyNumberFormat="1" applyFont="1" applyFill="1" applyBorder="1" applyAlignment="1">
      <alignment horizontal="center" vertical="top"/>
    </xf>
    <xf numFmtId="0" fontId="7" fillId="35" borderId="19" xfId="64" applyNumberFormat="1" applyFont="1" applyFill="1" applyBorder="1" applyAlignment="1">
      <alignment vertical="top" wrapText="1"/>
      <protection/>
    </xf>
    <xf numFmtId="4" fontId="7" fillId="35" borderId="19" xfId="64" applyNumberFormat="1" applyFont="1" applyFill="1" applyBorder="1" applyAlignment="1">
      <alignment horizontal="center" vertical="center"/>
      <protection/>
    </xf>
    <xf numFmtId="0" fontId="9" fillId="35" borderId="19" xfId="0" applyFont="1" applyFill="1" applyBorder="1" applyAlignment="1">
      <alignment/>
    </xf>
    <xf numFmtId="4" fontId="9" fillId="35" borderId="19" xfId="0" applyNumberFormat="1" applyFont="1" applyFill="1" applyBorder="1" applyAlignment="1">
      <alignment horizontal="right"/>
    </xf>
    <xf numFmtId="4" fontId="9" fillId="35" borderId="19" xfId="0" applyNumberFormat="1" applyFont="1" applyFill="1" applyBorder="1" applyAlignment="1">
      <alignment/>
    </xf>
    <xf numFmtId="2" fontId="7" fillId="35" borderId="19" xfId="0" applyNumberFormat="1" applyFont="1" applyFill="1" applyBorder="1" applyAlignment="1">
      <alignment horizontal="center" vertical="top"/>
    </xf>
    <xf numFmtId="4" fontId="7" fillId="35" borderId="19" xfId="64" applyNumberFormat="1" applyFont="1" applyFill="1" applyBorder="1" applyAlignment="1">
      <alignment horizontal="right"/>
      <protection/>
    </xf>
    <xf numFmtId="0" fontId="7" fillId="35" borderId="19" xfId="0" applyFont="1" applyFill="1" applyBorder="1" applyAlignment="1" applyProtection="1">
      <alignment horizontal="left" vertical="top"/>
      <protection/>
    </xf>
    <xf numFmtId="0" fontId="7" fillId="35" borderId="19" xfId="0" applyNumberFormat="1" applyFont="1" applyFill="1" applyBorder="1" applyAlignment="1">
      <alignment horizontal="justify" vertical="top" wrapText="1"/>
    </xf>
    <xf numFmtId="0" fontId="9" fillId="35" borderId="19" xfId="0" applyNumberFormat="1" applyFont="1" applyFill="1" applyBorder="1" applyAlignment="1">
      <alignment horizontal="left" vertical="center"/>
    </xf>
    <xf numFmtId="0" fontId="9" fillId="35" borderId="19" xfId="0" applyFont="1" applyFill="1" applyBorder="1" applyAlignment="1">
      <alignment/>
    </xf>
    <xf numFmtId="4" fontId="9" fillId="35" borderId="19" xfId="0" applyNumberFormat="1" applyFont="1" applyFill="1" applyBorder="1" applyAlignment="1">
      <alignment/>
    </xf>
    <xf numFmtId="0" fontId="9" fillId="35" borderId="19" xfId="0" applyFont="1" applyFill="1" applyBorder="1" applyAlignment="1">
      <alignment horizontal="center"/>
    </xf>
    <xf numFmtId="0" fontId="9" fillId="35" borderId="19" xfId="0" applyNumberFormat="1" applyFont="1" applyFill="1" applyBorder="1" applyAlignment="1">
      <alignment horizontal="center" vertical="center"/>
    </xf>
    <xf numFmtId="4" fontId="7" fillId="35" borderId="19" xfId="0" applyNumberFormat="1" applyFont="1" applyFill="1" applyBorder="1" applyAlignment="1">
      <alignment horizontal="center" vertical="top"/>
    </xf>
    <xf numFmtId="4" fontId="7" fillId="35" borderId="19" xfId="0" applyNumberFormat="1" applyFont="1" applyFill="1" applyBorder="1" applyAlignment="1" applyProtection="1">
      <alignment horizontal="center"/>
      <protection locked="0"/>
    </xf>
    <xf numFmtId="49" fontId="7" fillId="35" borderId="19" xfId="0" applyNumberFormat="1" applyFont="1" applyFill="1" applyBorder="1" applyAlignment="1">
      <alignment vertical="top"/>
    </xf>
    <xf numFmtId="4" fontId="7" fillId="35" borderId="15" xfId="64" applyNumberFormat="1" applyFont="1" applyFill="1" applyBorder="1" applyAlignment="1">
      <alignment horizontal="center"/>
      <protection/>
    </xf>
    <xf numFmtId="4" fontId="7" fillId="35" borderId="15" xfId="42" applyNumberFormat="1" applyFont="1" applyFill="1" applyBorder="1" applyAlignment="1">
      <alignment/>
    </xf>
    <xf numFmtId="4" fontId="7" fillId="35" borderId="15" xfId="0" applyNumberFormat="1" applyFont="1" applyFill="1" applyBorder="1" applyAlignment="1">
      <alignment/>
    </xf>
    <xf numFmtId="0" fontId="7" fillId="35" borderId="15" xfId="64" applyFont="1" applyFill="1" applyBorder="1" applyAlignment="1">
      <alignment horizontal="right"/>
      <protection/>
    </xf>
    <xf numFmtId="4" fontId="7" fillId="35" borderId="15" xfId="42" applyNumberFormat="1" applyFont="1" applyFill="1" applyBorder="1" applyAlignment="1">
      <alignment horizontal="center"/>
    </xf>
    <xf numFmtId="180" fontId="7" fillId="35" borderId="15" xfId="0" applyNumberFormat="1" applyFont="1" applyFill="1" applyBorder="1" applyAlignment="1">
      <alignment horizontal="left" vertical="top" wrapText="1"/>
    </xf>
    <xf numFmtId="180" fontId="7" fillId="35" borderId="15" xfId="64" applyNumberFormat="1" applyFont="1" applyFill="1" applyBorder="1" applyAlignment="1">
      <alignment horizontal="left" vertical="top" wrapText="1"/>
      <protection/>
    </xf>
    <xf numFmtId="180" fontId="7" fillId="35" borderId="15" xfId="0" applyNumberFormat="1" applyFont="1" applyFill="1" applyBorder="1" applyAlignment="1">
      <alignment horizontal="left" vertical="top" wrapText="1" indent="2"/>
    </xf>
    <xf numFmtId="4" fontId="58" fillId="35" borderId="19" xfId="0" applyNumberFormat="1" applyFont="1" applyFill="1" applyBorder="1" applyAlignment="1">
      <alignment/>
    </xf>
    <xf numFmtId="0" fontId="7" fillId="35" borderId="15" xfId="64" applyFont="1" applyFill="1" applyBorder="1" applyAlignment="1">
      <alignment horizontal="left" vertical="top" wrapText="1"/>
      <protection/>
    </xf>
    <xf numFmtId="0" fontId="7" fillId="35" borderId="15" xfId="64" applyFont="1" applyFill="1" applyBorder="1" applyAlignment="1">
      <alignment vertical="top" wrapText="1"/>
      <protection/>
    </xf>
    <xf numFmtId="4" fontId="9" fillId="36" borderId="15" xfId="0" applyNumberFormat="1" applyFont="1" applyFill="1" applyBorder="1" applyAlignment="1">
      <alignment/>
    </xf>
    <xf numFmtId="0" fontId="7" fillId="35" borderId="15" xfId="0" applyFont="1" applyFill="1" applyBorder="1" applyAlignment="1">
      <alignment horizontal="center" vertical="top"/>
    </xf>
    <xf numFmtId="180" fontId="7" fillId="35" borderId="15" xfId="0" applyNumberFormat="1" applyFont="1" applyFill="1" applyBorder="1" applyAlignment="1">
      <alignment horizontal="left" vertical="top" wrapText="1" readingOrder="1"/>
    </xf>
    <xf numFmtId="0" fontId="7" fillId="35" borderId="15" xfId="64" applyFont="1" applyFill="1" applyBorder="1" applyAlignment="1">
      <alignment horizontal="left" vertical="top" wrapText="1" indent="2"/>
      <protection/>
    </xf>
    <xf numFmtId="4" fontId="58" fillId="35" borderId="19" xfId="42" applyNumberFormat="1" applyFont="1" applyFill="1" applyBorder="1" applyAlignment="1">
      <alignment horizontal="right"/>
    </xf>
    <xf numFmtId="0" fontId="7" fillId="35" borderId="10" xfId="64" applyFont="1" applyFill="1" applyBorder="1" applyAlignment="1">
      <alignment horizontal="right"/>
      <protection/>
    </xf>
    <xf numFmtId="4" fontId="7" fillId="35" borderId="10" xfId="64" applyNumberFormat="1" applyFont="1" applyFill="1" applyBorder="1" applyAlignment="1">
      <alignment horizontal="center"/>
      <protection/>
    </xf>
    <xf numFmtId="49" fontId="7" fillId="35" borderId="15" xfId="0" applyNumberFormat="1" applyFont="1" applyFill="1" applyBorder="1" applyAlignment="1">
      <alignment horizontal="right" vertical="top" wrapText="1"/>
    </xf>
    <xf numFmtId="0" fontId="7" fillId="35" borderId="15" xfId="0" applyFont="1" applyFill="1" applyBorder="1" applyAlignment="1">
      <alignment horizontal="justify" vertical="center" wrapText="1"/>
    </xf>
    <xf numFmtId="49" fontId="7" fillId="35" borderId="15" xfId="0" applyNumberFormat="1" applyFont="1" applyFill="1" applyBorder="1" applyAlignment="1">
      <alignment horizontal="center" vertical="top"/>
    </xf>
    <xf numFmtId="4" fontId="7" fillId="35" borderId="15" xfId="64" applyNumberFormat="1" applyFont="1" applyFill="1" applyBorder="1" applyAlignment="1">
      <alignment horizontal="center" vertical="center"/>
      <protection/>
    </xf>
    <xf numFmtId="4" fontId="9" fillId="36" borderId="10" xfId="0" applyNumberFormat="1" applyFont="1" applyFill="1" applyBorder="1" applyAlignment="1">
      <alignment/>
    </xf>
    <xf numFmtId="0" fontId="9" fillId="0" borderId="44" xfId="0" applyFont="1" applyFill="1" applyBorder="1" applyAlignment="1">
      <alignment horizontal="right"/>
    </xf>
    <xf numFmtId="0" fontId="9" fillId="0" borderId="0" xfId="0" applyFont="1" applyFill="1" applyBorder="1" applyAlignment="1">
      <alignment horizontal="right"/>
    </xf>
    <xf numFmtId="0" fontId="9" fillId="0" borderId="45" xfId="0" applyFont="1" applyFill="1" applyBorder="1" applyAlignment="1">
      <alignment horizontal="right"/>
    </xf>
    <xf numFmtId="4" fontId="9" fillId="0" borderId="19" xfId="0" applyNumberFormat="1" applyFont="1" applyFill="1" applyBorder="1" applyAlignment="1">
      <alignment/>
    </xf>
    <xf numFmtId="2" fontId="7" fillId="35" borderId="15" xfId="0" applyNumberFormat="1" applyFont="1" applyFill="1" applyBorder="1" applyAlignment="1">
      <alignment horizontal="center" vertical="top"/>
    </xf>
    <xf numFmtId="49" fontId="7" fillId="35" borderId="15" xfId="0" applyNumberFormat="1" applyFont="1" applyFill="1" applyBorder="1" applyAlignment="1">
      <alignment horizontal="left" vertical="top" wrapText="1"/>
    </xf>
    <xf numFmtId="0" fontId="7" fillId="35" borderId="15" xfId="0" applyNumberFormat="1" applyFont="1" applyFill="1" applyBorder="1" applyAlignment="1">
      <alignment horizontal="center" vertical="top"/>
    </xf>
    <xf numFmtId="4" fontId="7" fillId="35" borderId="10" xfId="42" applyNumberFormat="1" applyFont="1" applyFill="1" applyBorder="1" applyAlignment="1">
      <alignment horizontal="center"/>
    </xf>
    <xf numFmtId="0" fontId="7" fillId="35" borderId="15" xfId="0" applyFont="1" applyFill="1" applyBorder="1" applyAlignment="1">
      <alignment vertical="top" wrapText="1"/>
    </xf>
    <xf numFmtId="0" fontId="7" fillId="35" borderId="15" xfId="0" applyFont="1" applyFill="1" applyBorder="1" applyAlignment="1" applyProtection="1">
      <alignment horizontal="left" vertical="top" wrapText="1"/>
      <protection/>
    </xf>
    <xf numFmtId="0" fontId="9" fillId="36" borderId="10" xfId="0" applyFont="1" applyFill="1" applyBorder="1" applyAlignment="1">
      <alignment/>
    </xf>
    <xf numFmtId="49" fontId="7" fillId="35" borderId="15" xfId="0" applyNumberFormat="1" applyFont="1" applyFill="1" applyBorder="1" applyAlignment="1">
      <alignment vertical="top"/>
    </xf>
    <xf numFmtId="0" fontId="7" fillId="35" borderId="15" xfId="0" applyNumberFormat="1" applyFont="1" applyFill="1" applyBorder="1" applyAlignment="1">
      <alignment horizontal="justify" vertical="top" wrapText="1"/>
    </xf>
    <xf numFmtId="4" fontId="7" fillId="35" borderId="15" xfId="0" applyNumberFormat="1" applyFont="1" applyFill="1" applyBorder="1" applyAlignment="1" applyProtection="1">
      <alignment horizontal="center"/>
      <protection locked="0"/>
    </xf>
    <xf numFmtId="49" fontId="7" fillId="0" borderId="15" xfId="0" applyNumberFormat="1" applyFont="1" applyFill="1" applyBorder="1" applyAlignment="1">
      <alignment vertical="top"/>
    </xf>
    <xf numFmtId="0" fontId="7" fillId="0" borderId="15" xfId="0" applyNumberFormat="1" applyFont="1" applyFill="1" applyBorder="1" applyAlignment="1">
      <alignment horizontal="justify" vertical="top" wrapText="1"/>
    </xf>
    <xf numFmtId="0" fontId="7" fillId="0" borderId="15" xfId="0" applyFont="1" applyFill="1" applyBorder="1" applyAlignment="1">
      <alignment horizontal="center"/>
    </xf>
    <xf numFmtId="4" fontId="7" fillId="0" borderId="15" xfId="0" applyNumberFormat="1" applyFont="1" applyFill="1" applyBorder="1" applyAlignment="1">
      <alignment horizontal="center"/>
    </xf>
    <xf numFmtId="4" fontId="7" fillId="0" borderId="15" xfId="0" applyNumberFormat="1" applyFont="1" applyFill="1" applyBorder="1" applyAlignment="1" applyProtection="1">
      <alignment horizontal="center"/>
      <protection locked="0"/>
    </xf>
    <xf numFmtId="4" fontId="9" fillId="35" borderId="10" xfId="42" applyNumberFormat="1" applyFont="1" applyFill="1" applyBorder="1" applyAlignment="1">
      <alignment horizontal="right" vertical="center"/>
    </xf>
    <xf numFmtId="4" fontId="9" fillId="36" borderId="10" xfId="42" applyNumberFormat="1" applyFont="1" applyFill="1" applyBorder="1" applyAlignment="1">
      <alignment horizontal="right" vertical="center"/>
    </xf>
    <xf numFmtId="0" fontId="7" fillId="0" borderId="0" xfId="0" applyFont="1" applyBorder="1" applyAlignment="1">
      <alignment/>
    </xf>
    <xf numFmtId="0" fontId="2" fillId="0" borderId="0" xfId="0" applyFont="1" applyBorder="1" applyAlignment="1">
      <alignment/>
    </xf>
    <xf numFmtId="0" fontId="7" fillId="0" borderId="0" xfId="0" applyFont="1" applyBorder="1" applyAlignment="1">
      <alignment horizontal="center" vertical="center"/>
    </xf>
    <xf numFmtId="0" fontId="7" fillId="0" borderId="0" xfId="0" applyFont="1" applyAlignment="1">
      <alignment/>
    </xf>
    <xf numFmtId="0" fontId="11" fillId="34" borderId="0" xfId="0" applyFont="1" applyFill="1" applyAlignment="1">
      <alignment horizontal="left" vertical="top"/>
    </xf>
    <xf numFmtId="4" fontId="17" fillId="0" borderId="0" xfId="0" applyNumberFormat="1" applyFont="1" applyAlignment="1">
      <alignment/>
    </xf>
    <xf numFmtId="0" fontId="17" fillId="0" borderId="0" xfId="0" applyFont="1" applyAlignment="1">
      <alignment/>
    </xf>
    <xf numFmtId="0" fontId="9" fillId="0" borderId="0" xfId="0" applyFont="1" applyBorder="1" applyAlignment="1">
      <alignment horizontal="center" vertical="center" wrapText="1"/>
    </xf>
    <xf numFmtId="0" fontId="9" fillId="32" borderId="46" xfId="0" applyFont="1" applyFill="1" applyBorder="1" applyAlignment="1">
      <alignment horizontal="center" vertical="center" wrapText="1"/>
    </xf>
    <xf numFmtId="0" fontId="9" fillId="32" borderId="41" xfId="0" applyFont="1" applyFill="1" applyBorder="1" applyAlignment="1">
      <alignment horizontal="center" vertical="center"/>
    </xf>
    <xf numFmtId="0" fontId="9" fillId="32" borderId="41" xfId="0" applyFont="1" applyFill="1" applyBorder="1" applyAlignment="1">
      <alignment horizontal="center" vertical="center" wrapText="1"/>
    </xf>
    <xf numFmtId="4" fontId="9" fillId="32" borderId="41" xfId="0" applyNumberFormat="1" applyFont="1" applyFill="1" applyBorder="1" applyAlignment="1">
      <alignment horizontal="center" vertical="center" wrapText="1"/>
    </xf>
    <xf numFmtId="4" fontId="9" fillId="32" borderId="41" xfId="0" applyNumberFormat="1" applyFont="1" applyFill="1" applyBorder="1" applyAlignment="1">
      <alignment horizontal="center" vertical="center"/>
    </xf>
    <xf numFmtId="4" fontId="9" fillId="32" borderId="47" xfId="0" applyNumberFormat="1" applyFont="1" applyFill="1" applyBorder="1" applyAlignment="1">
      <alignment horizontal="center" vertical="center"/>
    </xf>
    <xf numFmtId="0" fontId="2" fillId="32"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xf>
    <xf numFmtId="0" fontId="59" fillId="0" borderId="0" xfId="0" applyFont="1" applyBorder="1" applyAlignment="1">
      <alignment/>
    </xf>
    <xf numFmtId="0" fontId="60" fillId="0" borderId="0" xfId="0" applyFont="1" applyBorder="1" applyAlignment="1">
      <alignment/>
    </xf>
    <xf numFmtId="0" fontId="7" fillId="0" borderId="10" xfId="0" applyFont="1" applyBorder="1" applyAlignment="1">
      <alignment horizontal="center"/>
    </xf>
    <xf numFmtId="4" fontId="7" fillId="0" borderId="10" xfId="0" applyNumberFormat="1" applyFont="1" applyBorder="1" applyAlignment="1" applyProtection="1">
      <alignment horizontal="right"/>
      <protection locked="0"/>
    </xf>
    <xf numFmtId="49" fontId="7" fillId="0" borderId="48" xfId="0" applyNumberFormat="1" applyFont="1" applyFill="1" applyBorder="1" applyAlignment="1">
      <alignment horizontal="center" vertical="top"/>
    </xf>
    <xf numFmtId="0" fontId="7" fillId="0" borderId="25" xfId="0" applyFont="1" applyFill="1" applyBorder="1" applyAlignment="1">
      <alignment horizontal="justify" vertical="top"/>
    </xf>
    <xf numFmtId="0" fontId="7" fillId="0" borderId="25" xfId="0" applyFont="1" applyFill="1" applyBorder="1" applyAlignment="1">
      <alignment/>
    </xf>
    <xf numFmtId="0" fontId="7" fillId="0" borderId="25" xfId="0" applyFont="1" applyFill="1" applyBorder="1" applyAlignment="1">
      <alignment horizontal="center"/>
    </xf>
    <xf numFmtId="3" fontId="7" fillId="0" borderId="25" xfId="0" applyNumberFormat="1" applyFont="1" applyBorder="1" applyAlignment="1" applyProtection="1">
      <alignment horizontal="right"/>
      <protection locked="0"/>
    </xf>
    <xf numFmtId="3" fontId="7" fillId="0" borderId="49" xfId="0" applyNumberFormat="1" applyFont="1" applyBorder="1" applyAlignment="1" applyProtection="1">
      <alignment horizontal="right"/>
      <protection locked="0"/>
    </xf>
    <xf numFmtId="0" fontId="9" fillId="0" borderId="14" xfId="0" applyFont="1" applyBorder="1" applyAlignment="1">
      <alignment horizontal="center" vertical="top"/>
    </xf>
    <xf numFmtId="0" fontId="7" fillId="0" borderId="14" xfId="0" applyFont="1" applyBorder="1" applyAlignment="1" quotePrefix="1">
      <alignment horizontal="center" vertical="top"/>
    </xf>
    <xf numFmtId="0" fontId="7" fillId="0" borderId="10" xfId="0" applyFont="1" applyBorder="1" applyAlignment="1">
      <alignment horizontal="center" vertical="top"/>
    </xf>
    <xf numFmtId="0" fontId="7" fillId="0" borderId="10" xfId="0" applyFont="1" applyBorder="1" applyAlignment="1">
      <alignment vertical="top" wrapText="1"/>
    </xf>
    <xf numFmtId="0" fontId="7" fillId="0" borderId="10" xfId="0" applyFont="1" applyFill="1" applyBorder="1" applyAlignment="1">
      <alignment horizontal="justify" vertical="top"/>
    </xf>
    <xf numFmtId="0" fontId="7" fillId="0" borderId="10" xfId="0" applyFont="1" applyFill="1" applyBorder="1" applyAlignment="1" applyProtection="1">
      <alignment horizontal="left"/>
      <protection/>
    </xf>
    <xf numFmtId="0" fontId="7" fillId="0" borderId="14"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pplyProtection="1">
      <alignment horizontal="right"/>
      <protection/>
    </xf>
    <xf numFmtId="0" fontId="7" fillId="0" borderId="14" xfId="0" applyFont="1" applyFill="1" applyBorder="1" applyAlignment="1">
      <alignment/>
    </xf>
    <xf numFmtId="0" fontId="7" fillId="0" borderId="14" xfId="0" applyFont="1" applyFill="1" applyBorder="1" applyAlignment="1" quotePrefix="1">
      <alignment horizontal="center" vertical="top"/>
    </xf>
    <xf numFmtId="0" fontId="7" fillId="0" borderId="10" xfId="0" applyFont="1" applyFill="1" applyBorder="1" applyAlignment="1">
      <alignment vertical="top"/>
    </xf>
    <xf numFmtId="0" fontId="7" fillId="0" borderId="50" xfId="0" applyFont="1" applyFill="1" applyBorder="1" applyAlignment="1">
      <alignment vertical="top"/>
    </xf>
    <xf numFmtId="3" fontId="7" fillId="0" borderId="16" xfId="0" applyNumberFormat="1" applyFont="1" applyFill="1" applyBorder="1" applyAlignment="1" applyProtection="1">
      <alignment horizontal="right"/>
      <protection locked="0"/>
    </xf>
    <xf numFmtId="3" fontId="7" fillId="0" borderId="16" xfId="0" applyNumberFormat="1" applyFont="1" applyBorder="1" applyAlignment="1" applyProtection="1">
      <alignment horizontal="right"/>
      <protection locked="0"/>
    </xf>
    <xf numFmtId="0" fontId="7" fillId="0" borderId="10" xfId="0" applyFont="1" applyBorder="1" applyAlignment="1" applyProtection="1">
      <alignment horizontal="justify" vertical="top"/>
      <protection/>
    </xf>
    <xf numFmtId="49" fontId="7" fillId="0" borderId="10" xfId="0" applyNumberFormat="1" applyFont="1" applyBorder="1" applyAlignment="1" applyProtection="1">
      <alignment horizontal="justify" vertical="top"/>
      <protection/>
    </xf>
    <xf numFmtId="0" fontId="7" fillId="0" borderId="10" xfId="0" applyFont="1" applyBorder="1" applyAlignment="1" applyProtection="1">
      <alignment horizontal="center" vertical="top"/>
      <protection/>
    </xf>
    <xf numFmtId="4" fontId="7" fillId="0" borderId="18" xfId="0" applyNumberFormat="1" applyFont="1" applyBorder="1" applyAlignment="1" applyProtection="1">
      <alignment horizontal="right"/>
      <protection locked="0"/>
    </xf>
    <xf numFmtId="0" fontId="7" fillId="0" borderId="10" xfId="0" applyNumberFormat="1" applyFont="1" applyFill="1" applyBorder="1" applyAlignment="1" quotePrefix="1">
      <alignment vertical="top" wrapText="1"/>
    </xf>
    <xf numFmtId="0" fontId="7" fillId="0" borderId="10" xfId="0" applyNumberFormat="1" applyFont="1" applyFill="1" applyBorder="1" applyAlignment="1">
      <alignment vertical="top" wrapText="1"/>
    </xf>
    <xf numFmtId="0" fontId="7" fillId="0" borderId="14" xfId="0" applyFont="1" applyBorder="1" applyAlignment="1">
      <alignment horizontal="center" vertical="justify"/>
    </xf>
    <xf numFmtId="0" fontId="7" fillId="0" borderId="10" xfId="0" applyFont="1" applyBorder="1" applyAlignment="1">
      <alignment horizontal="justify" vertical="top" wrapText="1" readingOrder="1"/>
    </xf>
    <xf numFmtId="0" fontId="7" fillId="0" borderId="10" xfId="0" applyFont="1" applyBorder="1" applyAlignment="1">
      <alignment horizontal="left"/>
    </xf>
    <xf numFmtId="0" fontId="7" fillId="0" borderId="10" xfId="0" applyFont="1" applyBorder="1" applyAlignment="1">
      <alignment horizontal="right"/>
    </xf>
    <xf numFmtId="0" fontId="7" fillId="0" borderId="10" xfId="0" applyNumberFormat="1" applyFont="1" applyBorder="1" applyAlignment="1" applyProtection="1">
      <alignment horizontal="center"/>
      <protection/>
    </xf>
    <xf numFmtId="0" fontId="7" fillId="0" borderId="10" xfId="0" applyNumberFormat="1" applyFont="1" applyBorder="1" applyAlignment="1" applyProtection="1">
      <alignment wrapText="1"/>
      <protection/>
    </xf>
    <xf numFmtId="0" fontId="7" fillId="0" borderId="10" xfId="0" applyNumberFormat="1" applyFont="1" applyBorder="1" applyAlignment="1" applyProtection="1" quotePrefix="1">
      <alignment wrapText="1"/>
      <protection/>
    </xf>
    <xf numFmtId="0" fontId="7" fillId="0" borderId="14" xfId="0" applyFont="1" applyBorder="1" applyAlignment="1">
      <alignment horizontal="center" vertical="top"/>
    </xf>
    <xf numFmtId="0" fontId="7" fillId="0" borderId="17" xfId="0" applyFont="1" applyBorder="1" applyAlignment="1">
      <alignment/>
    </xf>
    <xf numFmtId="49" fontId="9" fillId="0" borderId="14" xfId="0" applyNumberFormat="1" applyFont="1" applyBorder="1" applyAlignment="1">
      <alignment horizontal="center"/>
    </xf>
    <xf numFmtId="49" fontId="9" fillId="0" borderId="51" xfId="0" applyNumberFormat="1" applyFont="1" applyBorder="1" applyAlignment="1">
      <alignment horizontal="center"/>
    </xf>
    <xf numFmtId="0" fontId="9" fillId="0" borderId="25" xfId="0" applyFont="1" applyBorder="1" applyAlignment="1" applyProtection="1">
      <alignment horizontal="left"/>
      <protection/>
    </xf>
    <xf numFmtId="0" fontId="7" fillId="0" borderId="19" xfId="0" applyFont="1" applyBorder="1" applyAlignment="1" applyProtection="1">
      <alignment horizontal="left"/>
      <protection/>
    </xf>
    <xf numFmtId="0" fontId="7" fillId="0" borderId="19" xfId="0" applyFont="1" applyBorder="1" applyAlignment="1" applyProtection="1">
      <alignment horizontal="center"/>
      <protection/>
    </xf>
    <xf numFmtId="3" fontId="7" fillId="0" borderId="19" xfId="0" applyNumberFormat="1" applyFont="1" applyFill="1" applyBorder="1" applyAlignment="1" applyProtection="1">
      <alignment/>
      <protection/>
    </xf>
    <xf numFmtId="3" fontId="7" fillId="0" borderId="52" xfId="0" applyNumberFormat="1" applyFont="1" applyBorder="1" applyAlignment="1" applyProtection="1">
      <alignment/>
      <protection/>
    </xf>
    <xf numFmtId="0" fontId="7" fillId="0" borderId="51" xfId="0" applyFont="1" applyBorder="1" applyAlignment="1">
      <alignment horizontal="center" vertical="top"/>
    </xf>
    <xf numFmtId="0" fontId="7" fillId="0" borderId="25" xfId="0" applyNumberFormat="1" applyFont="1" applyFill="1" applyBorder="1" applyAlignment="1">
      <alignment vertical="top" wrapText="1"/>
    </xf>
    <xf numFmtId="0" fontId="7" fillId="0" borderId="25" xfId="0" applyFont="1" applyBorder="1" applyAlignment="1" applyProtection="1">
      <alignment horizontal="left"/>
      <protection/>
    </xf>
    <xf numFmtId="0" fontId="7" fillId="0" borderId="25" xfId="0" applyFont="1" applyBorder="1" applyAlignment="1" applyProtection="1">
      <alignment horizontal="center"/>
      <protection/>
    </xf>
    <xf numFmtId="3" fontId="7" fillId="0" borderId="25" xfId="0" applyNumberFormat="1" applyFont="1" applyFill="1" applyBorder="1" applyAlignment="1" applyProtection="1">
      <alignment/>
      <protection/>
    </xf>
    <xf numFmtId="3" fontId="7" fillId="0" borderId="49" xfId="0" applyNumberFormat="1" applyFont="1" applyBorder="1" applyAlignment="1" applyProtection="1">
      <alignment/>
      <protection/>
    </xf>
    <xf numFmtId="0" fontId="7" fillId="0" borderId="48" xfId="0" applyFont="1" applyBorder="1" applyAlignment="1">
      <alignment/>
    </xf>
    <xf numFmtId="0" fontId="7" fillId="0" borderId="19" xfId="0" applyNumberFormat="1" applyFont="1" applyFill="1" applyBorder="1" applyAlignment="1" quotePrefix="1">
      <alignment vertical="top" wrapText="1"/>
    </xf>
    <xf numFmtId="0" fontId="7" fillId="0" borderId="15" xfId="0" applyNumberFormat="1" applyFont="1" applyFill="1" applyBorder="1" applyAlignment="1" quotePrefix="1">
      <alignment vertical="top" wrapText="1"/>
    </xf>
    <xf numFmtId="49" fontId="7" fillId="0" borderId="14" xfId="0" applyNumberFormat="1" applyFont="1" applyBorder="1" applyAlignment="1">
      <alignment horizontal="center" vertical="top"/>
    </xf>
    <xf numFmtId="2" fontId="7" fillId="0" borderId="10" xfId="0" applyNumberFormat="1" applyFont="1" applyBorder="1" applyAlignment="1" applyProtection="1">
      <alignment horizontal="justify" vertical="top"/>
      <protection/>
    </xf>
    <xf numFmtId="183" fontId="7" fillId="0" borderId="10" xfId="0" applyNumberFormat="1" applyFont="1" applyBorder="1" applyAlignment="1" applyProtection="1">
      <alignment horizontal="center"/>
      <protection/>
    </xf>
    <xf numFmtId="0" fontId="7" fillId="0" borderId="10" xfId="0" applyNumberFormat="1" applyFont="1" applyBorder="1" applyAlignment="1" applyProtection="1">
      <alignment horizontal="justify" vertical="top"/>
      <protection/>
    </xf>
    <xf numFmtId="0" fontId="7" fillId="0" borderId="10" xfId="0" applyNumberFormat="1" applyFont="1" applyBorder="1" applyAlignment="1">
      <alignment/>
    </xf>
    <xf numFmtId="0" fontId="7" fillId="0" borderId="10" xfId="0" applyNumberFormat="1" applyFont="1" applyBorder="1" applyAlignment="1">
      <alignment horizontal="justify" vertical="top"/>
    </xf>
    <xf numFmtId="0" fontId="7" fillId="0" borderId="14" xfId="0" applyFont="1" applyBorder="1" applyAlignment="1">
      <alignment horizontal="center"/>
    </xf>
    <xf numFmtId="0" fontId="7" fillId="0" borderId="17" xfId="0" applyFont="1" applyFill="1" applyBorder="1" applyAlignment="1">
      <alignment/>
    </xf>
    <xf numFmtId="3" fontId="7" fillId="0" borderId="16" xfId="0" applyNumberFormat="1" applyFont="1" applyFill="1" applyBorder="1" applyAlignment="1" applyProtection="1">
      <alignment/>
      <protection/>
    </xf>
    <xf numFmtId="0" fontId="11" fillId="0" borderId="10" xfId="0" applyFont="1" applyBorder="1" applyAlignment="1">
      <alignment/>
    </xf>
    <xf numFmtId="4" fontId="7" fillId="0" borderId="18" xfId="0" applyNumberFormat="1" applyFont="1" applyBorder="1" applyAlignment="1" applyProtection="1">
      <alignment/>
      <protection/>
    </xf>
    <xf numFmtId="3" fontId="7" fillId="0" borderId="10" xfId="0" applyNumberFormat="1" applyFont="1" applyBorder="1" applyAlignment="1" applyProtection="1">
      <alignment/>
      <protection/>
    </xf>
    <xf numFmtId="0" fontId="7" fillId="0" borderId="0" xfId="0" applyFont="1" applyFill="1" applyBorder="1" applyAlignment="1">
      <alignment horizontal="center" vertical="justify"/>
    </xf>
    <xf numFmtId="0" fontId="7" fillId="0" borderId="0" xfId="0" applyFont="1" applyFill="1" applyBorder="1" applyAlignment="1">
      <alignment horizontal="justify" vertical="top" wrapText="1" readingOrder="1"/>
    </xf>
    <xf numFmtId="0" fontId="7" fillId="0" borderId="0" xfId="0" applyFont="1" applyFill="1" applyBorder="1" applyAlignment="1">
      <alignment horizontal="center"/>
    </xf>
    <xf numFmtId="0" fontId="7" fillId="0" borderId="0" xfId="0" applyFont="1" applyFill="1" applyBorder="1" applyAlignment="1">
      <alignment horizontal="right"/>
    </xf>
    <xf numFmtId="4" fontId="7" fillId="0" borderId="0" xfId="0" applyNumberFormat="1" applyFont="1" applyFill="1" applyBorder="1" applyAlignment="1" applyProtection="1">
      <alignment horizontal="right"/>
      <protection locked="0"/>
    </xf>
    <xf numFmtId="0" fontId="7" fillId="0" borderId="0" xfId="0" applyFont="1" applyBorder="1" applyAlignment="1">
      <alignment horizontal="center" vertical="justify"/>
    </xf>
    <xf numFmtId="0" fontId="7" fillId="0" borderId="0" xfId="0" applyFont="1" applyBorder="1" applyAlignment="1">
      <alignment horizontal="justify" vertical="top" wrapText="1" readingOrder="1"/>
    </xf>
    <xf numFmtId="0" fontId="7" fillId="0" borderId="0" xfId="0" applyFont="1" applyBorder="1" applyAlignment="1">
      <alignment horizontal="center"/>
    </xf>
    <xf numFmtId="0" fontId="7" fillId="0" borderId="0" xfId="0" applyFont="1" applyBorder="1" applyAlignment="1">
      <alignment horizontal="right"/>
    </xf>
    <xf numFmtId="4" fontId="7" fillId="0" borderId="0" xfId="0" applyNumberFormat="1" applyFont="1" applyBorder="1" applyAlignment="1" applyProtection="1">
      <alignment horizontal="right"/>
      <protection locked="0"/>
    </xf>
    <xf numFmtId="3" fontId="7" fillId="0" borderId="15" xfId="0" applyNumberFormat="1" applyFont="1" applyBorder="1" applyAlignment="1" applyProtection="1">
      <alignment horizontal="right"/>
      <protection locked="0"/>
    </xf>
    <xf numFmtId="0" fontId="9" fillId="0" borderId="10" xfId="0" applyFont="1" applyBorder="1" applyAlignment="1">
      <alignment horizontal="center"/>
    </xf>
    <xf numFmtId="49" fontId="9" fillId="0" borderId="14" xfId="0" applyNumberFormat="1" applyFont="1" applyFill="1" applyBorder="1" applyAlignment="1">
      <alignment horizontal="center"/>
    </xf>
    <xf numFmtId="0" fontId="7" fillId="0" borderId="15" xfId="0" applyFont="1" applyFill="1" applyBorder="1" applyAlignment="1">
      <alignment horizontal="right"/>
    </xf>
    <xf numFmtId="184" fontId="7" fillId="0" borderId="10" xfId="0" applyNumberFormat="1" applyFont="1" applyFill="1" applyBorder="1" applyAlignment="1" applyProtection="1">
      <alignment horizontal="right"/>
      <protection/>
    </xf>
    <xf numFmtId="183" fontId="7" fillId="0" borderId="10" xfId="0" applyNumberFormat="1" applyFont="1" applyFill="1" applyBorder="1" applyAlignment="1" applyProtection="1">
      <alignment horizontal="center"/>
      <protection/>
    </xf>
    <xf numFmtId="2" fontId="7" fillId="0" borderId="10" xfId="0" applyNumberFormat="1" applyFont="1" applyFill="1" applyBorder="1" applyAlignment="1" applyProtection="1">
      <alignment horizontal="justify" vertical="top"/>
      <protection/>
    </xf>
    <xf numFmtId="2" fontId="7" fillId="0" borderId="10" xfId="0" applyNumberFormat="1" applyFont="1" applyFill="1" applyBorder="1" applyAlignment="1">
      <alignment horizontal="center"/>
    </xf>
    <xf numFmtId="0" fontId="7" fillId="0" borderId="10" xfId="0" applyFont="1" applyFill="1" applyBorder="1" applyAlignment="1" applyProtection="1">
      <alignment horizontal="justify" vertical="top"/>
      <protection/>
    </xf>
    <xf numFmtId="0" fontId="9" fillId="0" borderId="14" xfId="0" applyFont="1" applyFill="1" applyBorder="1" applyAlignment="1">
      <alignment horizontal="center"/>
    </xf>
    <xf numFmtId="4" fontId="7" fillId="0" borderId="18" xfId="0" applyNumberFormat="1" applyFont="1" applyFill="1" applyBorder="1" applyAlignment="1" applyProtection="1">
      <alignment horizontal="right"/>
      <protection locked="0"/>
    </xf>
    <xf numFmtId="0" fontId="11" fillId="0" borderId="14" xfId="0" applyFont="1" applyBorder="1" applyAlignment="1">
      <alignment/>
    </xf>
    <xf numFmtId="0" fontId="9" fillId="0" borderId="10" xfId="0" applyFont="1" applyBorder="1" applyAlignment="1" applyProtection="1">
      <alignment/>
      <protection/>
    </xf>
    <xf numFmtId="0" fontId="7" fillId="0" borderId="10" xfId="0" applyFont="1" applyBorder="1" applyAlignment="1" applyProtection="1">
      <alignment horizontal="justify" vertical="top" wrapText="1"/>
      <protection/>
    </xf>
    <xf numFmtId="0" fontId="9" fillId="0" borderId="10" xfId="0" applyFont="1" applyFill="1" applyBorder="1" applyAlignment="1">
      <alignment vertical="top"/>
    </xf>
    <xf numFmtId="0" fontId="19" fillId="0" borderId="10" xfId="0" applyFont="1" applyFill="1" applyBorder="1" applyAlignment="1">
      <alignment horizontal="justify" vertical="top" wrapText="1"/>
    </xf>
    <xf numFmtId="0" fontId="19" fillId="0" borderId="10" xfId="0" applyFont="1" applyFill="1" applyBorder="1" applyAlignment="1">
      <alignment horizontal="justify" vertical="top"/>
    </xf>
    <xf numFmtId="0" fontId="19" fillId="0" borderId="10" xfId="0" applyFont="1" applyFill="1" applyBorder="1" applyAlignment="1">
      <alignment horizontal="left" vertical="top" wrapText="1"/>
    </xf>
    <xf numFmtId="0" fontId="7" fillId="0" borderId="25" xfId="0" applyFont="1" applyBorder="1" applyAlignment="1">
      <alignment horizontal="center"/>
    </xf>
    <xf numFmtId="0" fontId="7" fillId="0" borderId="25" xfId="0" applyFont="1" applyFill="1" applyBorder="1" applyAlignment="1" applyProtection="1">
      <alignment horizontal="left"/>
      <protection/>
    </xf>
    <xf numFmtId="0" fontId="7" fillId="0" borderId="25" xfId="0" applyFont="1" applyFill="1" applyBorder="1" applyAlignment="1" applyProtection="1">
      <alignment horizontal="center"/>
      <protection/>
    </xf>
    <xf numFmtId="3" fontId="7" fillId="0" borderId="49" xfId="0" applyNumberFormat="1" applyFont="1" applyFill="1" applyBorder="1" applyAlignment="1" applyProtection="1">
      <alignment/>
      <protection/>
    </xf>
    <xf numFmtId="0" fontId="19" fillId="0" borderId="25" xfId="0" applyFont="1" applyFill="1" applyBorder="1" applyAlignment="1">
      <alignment horizontal="justify" vertical="top"/>
    </xf>
    <xf numFmtId="0" fontId="19" fillId="0" borderId="10" xfId="0" applyFont="1" applyFill="1" applyBorder="1" applyAlignment="1">
      <alignment/>
    </xf>
    <xf numFmtId="0" fontId="7" fillId="0" borderId="10" xfId="58" applyFont="1" applyBorder="1" applyAlignment="1">
      <alignment horizontal="justify" vertical="top"/>
      <protection/>
    </xf>
    <xf numFmtId="0" fontId="7" fillId="0" borderId="10" xfId="54" applyFont="1" applyBorder="1" applyAlignment="1">
      <alignment horizontal="left" vertical="top" wrapText="1"/>
      <protection/>
    </xf>
    <xf numFmtId="0" fontId="19" fillId="0" borderId="10" xfId="0" applyFont="1" applyBorder="1" applyAlignment="1">
      <alignment horizontal="justify" vertical="top"/>
    </xf>
    <xf numFmtId="0" fontId="7" fillId="0" borderId="19" xfId="0" applyFont="1" applyBorder="1" applyAlignment="1">
      <alignment horizontal="justify" vertical="top"/>
    </xf>
    <xf numFmtId="0" fontId="9" fillId="0" borderId="10" xfId="0" applyFont="1" applyFill="1" applyBorder="1" applyAlignment="1">
      <alignment horizontal="left" vertical="top"/>
    </xf>
    <xf numFmtId="0" fontId="9" fillId="0" borderId="14" xfId="0" applyFont="1" applyFill="1" applyBorder="1" applyAlignment="1">
      <alignment/>
    </xf>
    <xf numFmtId="0" fontId="7" fillId="0" borderId="10" xfId="0" applyFont="1" applyFill="1" applyBorder="1" applyAlignment="1" applyProtection="1">
      <alignment horizontal="left" wrapText="1"/>
      <protection/>
    </xf>
    <xf numFmtId="0" fontId="7" fillId="0" borderId="10" xfId="64" applyFont="1" applyFill="1" applyBorder="1">
      <alignment/>
      <protection/>
    </xf>
    <xf numFmtId="4" fontId="7" fillId="32" borderId="18" xfId="0" applyNumberFormat="1" applyFont="1" applyFill="1" applyBorder="1" applyAlignment="1" applyProtection="1">
      <alignment horizontal="right"/>
      <protection locked="0"/>
    </xf>
    <xf numFmtId="0" fontId="7" fillId="32" borderId="14" xfId="0" applyFont="1" applyFill="1" applyBorder="1" applyAlignment="1">
      <alignment/>
    </xf>
    <xf numFmtId="0" fontId="7" fillId="32" borderId="10" xfId="0" applyFont="1" applyFill="1" applyBorder="1" applyAlignment="1" applyProtection="1">
      <alignment horizontal="left"/>
      <protection/>
    </xf>
    <xf numFmtId="0" fontId="7" fillId="0" borderId="10" xfId="63" applyFont="1" applyFill="1" applyBorder="1" applyAlignment="1">
      <alignment horizontal="justify" vertical="top"/>
      <protection/>
    </xf>
    <xf numFmtId="1" fontId="7" fillId="0" borderId="10" xfId="0" applyNumberFormat="1" applyFont="1" applyFill="1" applyBorder="1" applyAlignment="1">
      <alignment horizontal="center"/>
    </xf>
    <xf numFmtId="0" fontId="7" fillId="0" borderId="10" xfId="0" applyFont="1" applyBorder="1" applyAlignment="1" applyProtection="1">
      <alignment vertical="top"/>
      <protection/>
    </xf>
    <xf numFmtId="0" fontId="9" fillId="0" borderId="10" xfId="0" applyFont="1" applyBorder="1" applyAlignment="1">
      <alignment horizontal="left" vertical="top"/>
    </xf>
    <xf numFmtId="0" fontId="7" fillId="0" borderId="17" xfId="0" applyFont="1" applyFill="1" applyBorder="1" applyAlignment="1">
      <alignment horizontal="center"/>
    </xf>
    <xf numFmtId="0" fontId="7" fillId="0" borderId="14" xfId="0" applyFont="1" applyFill="1" applyBorder="1" applyAlignment="1">
      <alignment horizontal="left"/>
    </xf>
    <xf numFmtId="0" fontId="7" fillId="0" borderId="10" xfId="0" applyFont="1" applyFill="1" applyBorder="1" applyAlignment="1">
      <alignment horizontal="right"/>
    </xf>
    <xf numFmtId="0" fontId="7" fillId="32" borderId="14" xfId="0" applyFont="1" applyFill="1" applyBorder="1" applyAlignment="1">
      <alignment horizontal="left"/>
    </xf>
    <xf numFmtId="0" fontId="7" fillId="32" borderId="10" xfId="63" applyFont="1" applyBorder="1" applyAlignment="1">
      <alignment horizontal="justify" vertical="top"/>
      <protection/>
    </xf>
    <xf numFmtId="0" fontId="7" fillId="32" borderId="10" xfId="63" applyFont="1" applyBorder="1">
      <alignment/>
      <protection/>
    </xf>
    <xf numFmtId="0" fontId="9" fillId="0" borderId="0" xfId="0" applyFont="1" applyBorder="1" applyAlignment="1">
      <alignment vertical="top"/>
    </xf>
    <xf numFmtId="0" fontId="7" fillId="0" borderId="11" xfId="0" applyFont="1" applyBorder="1" applyAlignment="1">
      <alignment horizontal="center" vertical="justify"/>
    </xf>
    <xf numFmtId="0" fontId="7" fillId="0" borderId="12" xfId="0" applyFont="1" applyBorder="1" applyAlignment="1">
      <alignment horizontal="justify" vertical="top" wrapText="1" readingOrder="1"/>
    </xf>
    <xf numFmtId="0" fontId="7" fillId="0" borderId="12" xfId="0" applyFont="1" applyBorder="1" applyAlignment="1">
      <alignment horizontal="center"/>
    </xf>
    <xf numFmtId="0" fontId="7" fillId="0" borderId="12" xfId="0" applyFont="1" applyBorder="1" applyAlignment="1">
      <alignment horizontal="right"/>
    </xf>
    <xf numFmtId="49" fontId="7" fillId="0" borderId="10" xfId="0" applyNumberFormat="1" applyFont="1" applyBorder="1" applyAlignment="1">
      <alignment horizontal="center" vertical="top"/>
    </xf>
    <xf numFmtId="0" fontId="7" fillId="0" borderId="17" xfId="0" applyFont="1" applyBorder="1" applyAlignment="1">
      <alignment horizontal="center" vertical="justify"/>
    </xf>
    <xf numFmtId="0" fontId="7" fillId="0" borderId="15" xfId="0" applyFont="1" applyBorder="1" applyAlignment="1">
      <alignment horizontal="justify" vertical="top" wrapText="1" readingOrder="1"/>
    </xf>
    <xf numFmtId="0" fontId="7" fillId="0" borderId="15" xfId="0" applyFont="1" applyBorder="1" applyAlignment="1">
      <alignment horizontal="center"/>
    </xf>
    <xf numFmtId="0" fontId="7" fillId="0" borderId="15" xfId="0" applyFont="1" applyBorder="1" applyAlignment="1">
      <alignment horizontal="right"/>
    </xf>
    <xf numFmtId="4" fontId="7" fillId="0" borderId="25" xfId="0" applyNumberFormat="1" applyFont="1" applyBorder="1" applyAlignment="1" applyProtection="1">
      <alignment horizontal="right"/>
      <protection locked="0"/>
    </xf>
    <xf numFmtId="4" fontId="7" fillId="0" borderId="49" xfId="0" applyNumberFormat="1" applyFont="1" applyBorder="1" applyAlignment="1" applyProtection="1">
      <alignment horizontal="right"/>
      <protection locked="0"/>
    </xf>
    <xf numFmtId="0" fontId="7" fillId="0" borderId="10" xfId="0" applyFont="1" applyFill="1" applyBorder="1" applyAlignment="1" applyProtection="1">
      <alignment vertical="top" wrapText="1"/>
      <protection/>
    </xf>
    <xf numFmtId="0" fontId="7" fillId="0" borderId="10" xfId="0" applyNumberFormat="1" applyFont="1" applyBorder="1" applyAlignment="1" applyProtection="1">
      <alignment horizontal="justify" vertical="top" wrapText="1"/>
      <protection/>
    </xf>
    <xf numFmtId="4" fontId="7" fillId="0" borderId="25" xfId="0" applyNumberFormat="1" applyFont="1" applyFill="1" applyBorder="1" applyAlignment="1" applyProtection="1">
      <alignment horizontal="right"/>
      <protection locked="0"/>
    </xf>
    <xf numFmtId="183" fontId="7" fillId="32" borderId="10" xfId="0" applyNumberFormat="1" applyFont="1" applyFill="1" applyBorder="1" applyAlignment="1" applyProtection="1">
      <alignment horizontal="center"/>
      <protection/>
    </xf>
    <xf numFmtId="4" fontId="7" fillId="0" borderId="49" xfId="0" applyNumberFormat="1" applyFont="1" applyFill="1" applyBorder="1" applyAlignment="1" applyProtection="1">
      <alignment horizontal="right"/>
      <protection locked="0"/>
    </xf>
    <xf numFmtId="0" fontId="7" fillId="32" borderId="10" xfId="0" applyFont="1" applyFill="1" applyBorder="1" applyAlignment="1" applyProtection="1">
      <alignment horizontal="center"/>
      <protection/>
    </xf>
    <xf numFmtId="2" fontId="7" fillId="0" borderId="10" xfId="0" applyNumberFormat="1" applyFont="1" applyBorder="1" applyAlignment="1" applyProtection="1">
      <alignment horizontal="justify" vertical="top" wrapText="1"/>
      <protection/>
    </xf>
    <xf numFmtId="0" fontId="7" fillId="0" borderId="51" xfId="0" applyFont="1" applyBorder="1" applyAlignment="1">
      <alignment horizontal="center" vertical="justify"/>
    </xf>
    <xf numFmtId="0" fontId="7" fillId="0" borderId="25" xfId="0" applyFont="1" applyBorder="1" applyAlignment="1">
      <alignment horizontal="justify" vertical="top" wrapText="1" readingOrder="1"/>
    </xf>
    <xf numFmtId="0" fontId="7" fillId="0" borderId="25" xfId="0" applyFont="1" applyBorder="1" applyAlignment="1">
      <alignment horizontal="right"/>
    </xf>
    <xf numFmtId="0" fontId="9" fillId="0" borderId="17" xfId="0" applyFont="1" applyBorder="1" applyAlignment="1">
      <alignment horizontal="center" vertical="center"/>
    </xf>
    <xf numFmtId="0" fontId="7" fillId="0" borderId="43" xfId="0"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Border="1" applyAlignment="1">
      <alignment vertical="center"/>
    </xf>
    <xf numFmtId="0" fontId="9" fillId="0" borderId="54" xfId="0" applyFont="1" applyBorder="1" applyAlignment="1">
      <alignment vertical="center"/>
    </xf>
    <xf numFmtId="4" fontId="9" fillId="0" borderId="53" xfId="0" applyNumberFormat="1" applyFont="1" applyBorder="1" applyAlignment="1">
      <alignment horizontal="center" vertical="center"/>
    </xf>
    <xf numFmtId="4" fontId="9" fillId="0" borderId="54" xfId="0" applyNumberFormat="1" applyFont="1" applyBorder="1" applyAlignment="1">
      <alignment horizontal="center" vertical="center"/>
    </xf>
    <xf numFmtId="4" fontId="9" fillId="0" borderId="49" xfId="0" applyNumberFormat="1" applyFont="1" applyBorder="1" applyAlignment="1" applyProtection="1">
      <alignment vertical="center"/>
      <protection locked="0"/>
    </xf>
    <xf numFmtId="0" fontId="2" fillId="0" borderId="55" xfId="0" applyFont="1" applyBorder="1" applyAlignment="1">
      <alignment/>
    </xf>
    <xf numFmtId="4" fontId="9" fillId="0" borderId="0" xfId="0" applyNumberFormat="1" applyFont="1" applyBorder="1" applyAlignment="1">
      <alignment horizontal="center"/>
    </xf>
    <xf numFmtId="0" fontId="7" fillId="0" borderId="0" xfId="0" applyFont="1" applyBorder="1" applyAlignment="1">
      <alignment vertical="top"/>
    </xf>
    <xf numFmtId="4" fontId="7" fillId="0" borderId="0" xfId="0" applyNumberFormat="1" applyFont="1" applyBorder="1" applyAlignment="1">
      <alignment horizontal="right"/>
    </xf>
    <xf numFmtId="0" fontId="7" fillId="0" borderId="0" xfId="0" applyFont="1" applyAlignment="1">
      <alignment/>
    </xf>
    <xf numFmtId="0" fontId="2" fillId="0" borderId="0" xfId="0" applyFont="1" applyBorder="1" applyAlignment="1">
      <alignment vertical="top"/>
    </xf>
    <xf numFmtId="0" fontId="2" fillId="0" borderId="0" xfId="0" applyFont="1" applyBorder="1" applyAlignment="1">
      <alignment horizontal="center"/>
    </xf>
    <xf numFmtId="4" fontId="2" fillId="0" borderId="0" xfId="0" applyNumberFormat="1" applyFont="1" applyBorder="1" applyAlignment="1">
      <alignment horizontal="right"/>
    </xf>
    <xf numFmtId="0" fontId="9" fillId="36" borderId="56" xfId="0" applyFont="1" applyFill="1" applyBorder="1" applyAlignment="1">
      <alignment horizontal="center"/>
    </xf>
    <xf numFmtId="0" fontId="9" fillId="36" borderId="55" xfId="0" applyFont="1" applyFill="1" applyBorder="1" applyAlignment="1">
      <alignment/>
    </xf>
    <xf numFmtId="0" fontId="7" fillId="36" borderId="55" xfId="0" applyFont="1" applyFill="1" applyBorder="1" applyAlignment="1">
      <alignment horizontal="center"/>
    </xf>
    <xf numFmtId="4" fontId="7" fillId="36" borderId="55" xfId="0" applyNumberFormat="1" applyFont="1" applyFill="1" applyBorder="1" applyAlignment="1">
      <alignment horizontal="right"/>
    </xf>
    <xf numFmtId="4" fontId="7" fillId="36" borderId="47" xfId="0" applyNumberFormat="1" applyFont="1" applyFill="1" applyBorder="1" applyAlignment="1">
      <alignment horizontal="right"/>
    </xf>
    <xf numFmtId="0" fontId="9" fillId="36" borderId="55" xfId="0" applyFont="1" applyFill="1" applyBorder="1" applyAlignment="1">
      <alignment horizontal="right"/>
    </xf>
    <xf numFmtId="0" fontId="9" fillId="36" borderId="55" xfId="0" applyFont="1" applyFill="1" applyBorder="1" applyAlignment="1">
      <alignment vertical="top"/>
    </xf>
    <xf numFmtId="0" fontId="9" fillId="36" borderId="55" xfId="0" applyFont="1" applyFill="1" applyBorder="1" applyAlignment="1">
      <alignment horizontal="left"/>
    </xf>
    <xf numFmtId="4" fontId="7" fillId="0" borderId="19" xfId="0" applyNumberFormat="1" applyFont="1" applyFill="1" applyBorder="1" applyAlignment="1" applyProtection="1">
      <alignment horizontal="right"/>
      <protection locked="0"/>
    </xf>
    <xf numFmtId="4" fontId="7" fillId="0" borderId="52" xfId="0" applyNumberFormat="1" applyFont="1" applyFill="1" applyBorder="1" applyAlignment="1" applyProtection="1">
      <alignment horizontal="right"/>
      <protection locked="0"/>
    </xf>
    <xf numFmtId="4" fontId="7" fillId="0" borderId="52" xfId="0" applyNumberFormat="1" applyFont="1" applyBorder="1" applyAlignment="1" applyProtection="1">
      <alignment horizontal="right"/>
      <protection locked="0"/>
    </xf>
    <xf numFmtId="0" fontId="9" fillId="36" borderId="55" xfId="0" applyFont="1" applyFill="1" applyBorder="1" applyAlignment="1">
      <alignment horizontal="center"/>
    </xf>
    <xf numFmtId="0" fontId="7" fillId="0" borderId="51" xfId="0" applyFont="1" applyFill="1" applyBorder="1" applyAlignment="1">
      <alignment horizontal="center" vertical="center"/>
    </xf>
    <xf numFmtId="0" fontId="7" fillId="0" borderId="33" xfId="0" applyFont="1" applyBorder="1" applyAlignment="1">
      <alignment vertical="center"/>
    </xf>
    <xf numFmtId="0" fontId="7" fillId="0" borderId="24" xfId="0" applyFont="1" applyBorder="1" applyAlignment="1">
      <alignment vertical="center"/>
    </xf>
    <xf numFmtId="0" fontId="7" fillId="0" borderId="53" xfId="0" applyFont="1" applyBorder="1" applyAlignment="1">
      <alignment vertical="center"/>
    </xf>
    <xf numFmtId="0" fontId="7" fillId="0" borderId="27" xfId="0" applyFont="1" applyBorder="1" applyAlignment="1">
      <alignment vertical="center"/>
    </xf>
    <xf numFmtId="0" fontId="7" fillId="0" borderId="0" xfId="0" applyFont="1" applyAlignment="1">
      <alignment horizontal="justify" vertical="center"/>
    </xf>
    <xf numFmtId="0" fontId="7" fillId="0" borderId="0" xfId="0" applyFont="1" applyAlignment="1">
      <alignment horizontal="center"/>
    </xf>
    <xf numFmtId="4" fontId="2" fillId="0" borderId="0" xfId="0" applyNumberFormat="1" applyFont="1" applyAlignment="1">
      <alignment/>
    </xf>
    <xf numFmtId="49" fontId="61" fillId="35" borderId="19" xfId="0" applyNumberFormat="1" applyFont="1" applyFill="1" applyBorder="1" applyAlignment="1">
      <alignment horizontal="center" vertical="top" wrapText="1"/>
    </xf>
    <xf numFmtId="0" fontId="61" fillId="35" borderId="19" xfId="0" applyFont="1" applyFill="1" applyBorder="1" applyAlignment="1">
      <alignment horizontal="center"/>
    </xf>
    <xf numFmtId="4" fontId="61" fillId="35" borderId="19" xfId="0" applyNumberFormat="1" applyFont="1" applyFill="1" applyBorder="1" applyAlignment="1">
      <alignment horizontal="center"/>
    </xf>
    <xf numFmtId="4" fontId="61" fillId="35" borderId="21" xfId="0" applyNumberFormat="1" applyFont="1" applyFill="1" applyBorder="1" applyAlignment="1">
      <alignment horizontal="center"/>
    </xf>
    <xf numFmtId="0" fontId="59" fillId="35" borderId="0" xfId="0" applyFont="1" applyFill="1" applyAlignment="1">
      <alignment/>
    </xf>
    <xf numFmtId="4" fontId="7" fillId="35" borderId="10" xfId="0" applyNumberFormat="1" applyFont="1" applyFill="1" applyBorder="1" applyAlignment="1">
      <alignment vertical="center" wrapText="1"/>
    </xf>
    <xf numFmtId="1" fontId="9" fillId="35" borderId="34" xfId="0" applyNumberFormat="1" applyFont="1" applyFill="1" applyBorder="1" applyAlignment="1">
      <alignment horizontal="center"/>
    </xf>
    <xf numFmtId="1" fontId="9" fillId="35" borderId="37" xfId="0" applyNumberFormat="1" applyFont="1" applyFill="1" applyBorder="1" applyAlignment="1">
      <alignment horizontal="center"/>
    </xf>
    <xf numFmtId="1" fontId="7" fillId="35" borderId="10" xfId="0" applyNumberFormat="1" applyFont="1" applyFill="1" applyBorder="1" applyAlignment="1">
      <alignment horizontal="center"/>
    </xf>
    <xf numFmtId="1" fontId="7" fillId="35" borderId="19" xfId="0" applyNumberFormat="1" applyFont="1" applyFill="1" applyBorder="1" applyAlignment="1">
      <alignment horizontal="center"/>
    </xf>
    <xf numFmtId="1" fontId="7" fillId="35" borderId="0" xfId="0" applyNumberFormat="1" applyFont="1" applyFill="1" applyBorder="1" applyAlignment="1">
      <alignment horizontal="center"/>
    </xf>
    <xf numFmtId="1" fontId="9" fillId="35" borderId="0" xfId="0" applyNumberFormat="1" applyFont="1" applyFill="1" applyBorder="1" applyAlignment="1">
      <alignment horizontal="center"/>
    </xf>
    <xf numFmtId="1" fontId="7" fillId="35" borderId="19" xfId="42" applyNumberFormat="1" applyFont="1" applyFill="1" applyBorder="1" applyAlignment="1">
      <alignment horizontal="center"/>
    </xf>
    <xf numFmtId="1" fontId="7" fillId="35" borderId="10" xfId="42" applyNumberFormat="1" applyFont="1" applyFill="1" applyBorder="1" applyAlignment="1">
      <alignment horizontal="center"/>
    </xf>
    <xf numFmtId="1" fontId="7" fillId="35" borderId="42" xfId="0" applyNumberFormat="1" applyFont="1" applyFill="1" applyBorder="1" applyAlignment="1">
      <alignment horizontal="center"/>
    </xf>
    <xf numFmtId="1" fontId="7" fillId="35" borderId="15" xfId="0" applyNumberFormat="1" applyFont="1" applyFill="1" applyBorder="1" applyAlignment="1">
      <alignment horizontal="center"/>
    </xf>
    <xf numFmtId="1" fontId="7" fillId="35" borderId="15" xfId="42" applyNumberFormat="1" applyFont="1" applyFill="1" applyBorder="1" applyAlignment="1">
      <alignment horizontal="center"/>
    </xf>
    <xf numFmtId="1" fontId="7" fillId="35" borderId="30" xfId="0" applyNumberFormat="1" applyFont="1" applyFill="1" applyBorder="1" applyAlignment="1">
      <alignment horizontal="center"/>
    </xf>
    <xf numFmtId="1" fontId="7" fillId="35" borderId="41" xfId="0" applyNumberFormat="1" applyFont="1" applyFill="1" applyBorder="1" applyAlignment="1">
      <alignment horizontal="center"/>
    </xf>
    <xf numFmtId="1" fontId="7" fillId="35" borderId="0" xfId="42" applyNumberFormat="1" applyFont="1" applyFill="1" applyBorder="1" applyAlignment="1">
      <alignment horizontal="center"/>
    </xf>
    <xf numFmtId="1" fontId="2" fillId="35" borderId="0" xfId="42" applyNumberFormat="1" applyFont="1" applyFill="1" applyBorder="1" applyAlignment="1">
      <alignment horizontal="center"/>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0" fontId="7" fillId="35" borderId="0" xfId="0" applyFont="1" applyFill="1" applyBorder="1" applyAlignment="1">
      <alignment horizontal="left" vertical="top" wrapText="1"/>
    </xf>
    <xf numFmtId="0" fontId="7" fillId="35" borderId="57" xfId="0" applyFont="1" applyFill="1" applyBorder="1" applyAlignment="1">
      <alignment horizontal="left" vertical="top" wrapText="1"/>
    </xf>
    <xf numFmtId="0" fontId="12" fillId="35" borderId="28" xfId="0" applyFont="1" applyFill="1" applyBorder="1" applyAlignment="1">
      <alignment horizontal="center" vertical="top" wrapText="1"/>
    </xf>
    <xf numFmtId="0" fontId="12" fillId="35" borderId="24" xfId="0" applyFont="1" applyFill="1" applyBorder="1" applyAlignment="1">
      <alignment horizontal="center" vertical="top" wrapText="1"/>
    </xf>
    <xf numFmtId="0" fontId="12" fillId="35" borderId="29" xfId="0" applyFont="1" applyFill="1" applyBorder="1" applyAlignment="1">
      <alignment horizontal="center" vertical="top" wrapText="1"/>
    </xf>
    <xf numFmtId="0" fontId="7" fillId="35" borderId="24" xfId="0" applyFont="1" applyFill="1" applyBorder="1" applyAlignment="1">
      <alignment horizontal="left" vertical="top" wrapText="1"/>
    </xf>
    <xf numFmtId="0" fontId="9" fillId="36" borderId="10" xfId="0" applyFont="1" applyFill="1" applyBorder="1" applyAlignment="1">
      <alignment horizontal="right" vertical="top" wrapText="1"/>
    </xf>
    <xf numFmtId="0" fontId="9" fillId="36" borderId="33" xfId="0" applyFont="1" applyFill="1" applyBorder="1" applyAlignment="1">
      <alignment horizontal="center" vertical="top" wrapText="1"/>
    </xf>
    <xf numFmtId="0" fontId="9" fillId="36" borderId="24" xfId="0" applyFont="1" applyFill="1" applyBorder="1" applyAlignment="1">
      <alignment horizontal="center" vertical="top" wrapText="1"/>
    </xf>
    <xf numFmtId="0" fontId="9" fillId="36" borderId="31" xfId="0" applyFont="1" applyFill="1" applyBorder="1" applyAlignment="1">
      <alignment horizontal="center" vertical="top" wrapText="1"/>
    </xf>
    <xf numFmtId="0" fontId="12" fillId="36" borderId="33" xfId="0" applyFont="1" applyFill="1" applyBorder="1" applyAlignment="1">
      <alignment horizontal="center" vertical="top" wrapText="1"/>
    </xf>
    <xf numFmtId="0" fontId="12" fillId="36" borderId="24" xfId="0" applyFont="1" applyFill="1" applyBorder="1" applyAlignment="1">
      <alignment horizontal="center" vertical="top" wrapText="1"/>
    </xf>
    <xf numFmtId="0" fontId="12" fillId="36" borderId="31" xfId="0" applyFont="1" applyFill="1" applyBorder="1" applyAlignment="1">
      <alignment horizontal="center" vertical="top" wrapText="1"/>
    </xf>
    <xf numFmtId="0" fontId="9" fillId="36" borderId="10" xfId="0" applyFont="1" applyFill="1" applyBorder="1" applyAlignment="1">
      <alignment horizontal="center" vertical="top" wrapText="1"/>
    </xf>
    <xf numFmtId="0" fontId="7" fillId="35" borderId="24" xfId="0" applyFont="1" applyFill="1" applyBorder="1" applyAlignment="1">
      <alignment horizontal="left" vertical="center" wrapText="1"/>
    </xf>
    <xf numFmtId="0" fontId="9" fillId="36" borderId="33" xfId="0" applyFont="1" applyFill="1" applyBorder="1" applyAlignment="1">
      <alignment horizontal="right" vertical="top" wrapText="1"/>
    </xf>
    <xf numFmtId="0" fontId="9" fillId="36" borderId="24" xfId="0" applyFont="1" applyFill="1" applyBorder="1" applyAlignment="1">
      <alignment horizontal="right" vertical="top" wrapText="1"/>
    </xf>
    <xf numFmtId="0" fontId="9" fillId="36" borderId="31" xfId="0" applyFont="1" applyFill="1" applyBorder="1" applyAlignment="1">
      <alignment horizontal="right" vertical="top" wrapText="1"/>
    </xf>
    <xf numFmtId="14" fontId="2" fillId="35" borderId="0" xfId="0" applyNumberFormat="1" applyFont="1" applyFill="1" applyBorder="1" applyAlignment="1">
      <alignment horizontal="left" vertical="justify" wrapText="1" shrinkToFit="1"/>
    </xf>
    <xf numFmtId="0" fontId="9" fillId="36" borderId="0" xfId="0" applyFont="1" applyFill="1" applyBorder="1" applyAlignment="1">
      <alignment horizontal="center" vertical="center" wrapText="1"/>
    </xf>
    <xf numFmtId="0" fontId="7" fillId="35" borderId="53" xfId="0" applyFont="1" applyFill="1" applyBorder="1" applyAlignment="1">
      <alignment horizontal="left" vertical="center"/>
    </xf>
    <xf numFmtId="0" fontId="7" fillId="35" borderId="27" xfId="0" applyFont="1" applyFill="1" applyBorder="1" applyAlignment="1">
      <alignment horizontal="left" vertical="center"/>
    </xf>
    <xf numFmtId="0" fontId="7" fillId="35" borderId="54" xfId="0" applyFont="1" applyFill="1" applyBorder="1" applyAlignment="1">
      <alignment horizontal="left" vertical="center"/>
    </xf>
    <xf numFmtId="0" fontId="7" fillId="35" borderId="33"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33" xfId="0" applyFont="1" applyFill="1" applyBorder="1" applyAlignment="1">
      <alignment horizontal="left" vertical="top" wrapText="1"/>
    </xf>
    <xf numFmtId="0" fontId="7" fillId="35" borderId="31" xfId="0" applyFont="1" applyFill="1" applyBorder="1" applyAlignment="1">
      <alignment horizontal="left" vertical="top" wrapText="1"/>
    </xf>
    <xf numFmtId="0" fontId="9" fillId="36" borderId="33" xfId="0" applyFont="1" applyFill="1" applyBorder="1" applyAlignment="1">
      <alignment horizontal="right" vertical="top"/>
    </xf>
    <xf numFmtId="0" fontId="9" fillId="36" borderId="24" xfId="0" applyFont="1" applyFill="1" applyBorder="1" applyAlignment="1">
      <alignment horizontal="right" vertical="top"/>
    </xf>
    <xf numFmtId="0" fontId="9" fillId="36" borderId="31" xfId="0" applyFont="1" applyFill="1" applyBorder="1" applyAlignment="1">
      <alignment horizontal="right" vertical="top"/>
    </xf>
    <xf numFmtId="49" fontId="9" fillId="35" borderId="58" xfId="0" applyNumberFormat="1" applyFont="1" applyFill="1" applyBorder="1" applyAlignment="1">
      <alignment horizontal="right" vertical="top"/>
    </xf>
    <xf numFmtId="49" fontId="9" fillId="35" borderId="59" xfId="0" applyNumberFormat="1" applyFont="1" applyFill="1" applyBorder="1" applyAlignment="1">
      <alignment horizontal="right" vertical="top"/>
    </xf>
    <xf numFmtId="49" fontId="9" fillId="35" borderId="60" xfId="0" applyNumberFormat="1" applyFont="1" applyFill="1" applyBorder="1" applyAlignment="1">
      <alignment horizontal="center" vertical="top"/>
    </xf>
    <xf numFmtId="49" fontId="9" fillId="35" borderId="61" xfId="0" applyNumberFormat="1" applyFont="1" applyFill="1" applyBorder="1" applyAlignment="1">
      <alignment horizontal="center" vertical="top"/>
    </xf>
    <xf numFmtId="4" fontId="7" fillId="35" borderId="10" xfId="0" applyNumberFormat="1" applyFont="1" applyFill="1" applyBorder="1" applyAlignment="1">
      <alignment horizontal="center" vertical="center" wrapText="1"/>
    </xf>
    <xf numFmtId="0" fontId="7" fillId="36" borderId="62" xfId="0" applyFont="1" applyFill="1" applyBorder="1" applyAlignment="1">
      <alignment horizontal="center" vertical="center"/>
    </xf>
    <xf numFmtId="3" fontId="7" fillId="35" borderId="25" xfId="0" applyNumberFormat="1" applyFont="1" applyFill="1" applyBorder="1" applyAlignment="1">
      <alignment horizontal="left" vertical="top" wrapText="1"/>
    </xf>
    <xf numFmtId="3" fontId="7" fillId="35" borderId="19" xfId="0" applyNumberFormat="1" applyFont="1" applyFill="1" applyBorder="1" applyAlignment="1">
      <alignment horizontal="left" vertical="top" wrapText="1"/>
    </xf>
    <xf numFmtId="3" fontId="7" fillId="35" borderId="15" xfId="0" applyNumberFormat="1" applyFont="1" applyFill="1" applyBorder="1" applyAlignment="1">
      <alignment horizontal="left" vertical="top" wrapText="1"/>
    </xf>
    <xf numFmtId="0" fontId="7" fillId="35" borderId="63" xfId="0" applyFont="1" applyFill="1" applyBorder="1" applyAlignment="1">
      <alignment horizontal="left" vertical="top" wrapText="1"/>
    </xf>
    <xf numFmtId="0" fontId="16" fillId="36" borderId="64" xfId="0" applyFont="1" applyFill="1" applyBorder="1" applyAlignment="1">
      <alignment horizontal="right" vertical="top" wrapText="1"/>
    </xf>
    <xf numFmtId="0" fontId="16" fillId="36" borderId="55" xfId="0" applyFont="1" applyFill="1" applyBorder="1" applyAlignment="1">
      <alignment horizontal="right" vertical="top" wrapText="1"/>
    </xf>
    <xf numFmtId="0" fontId="16" fillId="36" borderId="65" xfId="0" applyFont="1" applyFill="1" applyBorder="1" applyAlignment="1">
      <alignment horizontal="right" vertical="top" wrapText="1"/>
    </xf>
    <xf numFmtId="0" fontId="9" fillId="36" borderId="15" xfId="0" applyFont="1" applyFill="1" applyBorder="1" applyAlignment="1">
      <alignment horizontal="center" vertical="top" wrapText="1"/>
    </xf>
    <xf numFmtId="0" fontId="16" fillId="36" borderId="33" xfId="0" applyFont="1" applyFill="1" applyBorder="1" applyAlignment="1">
      <alignment horizontal="right" vertical="top" wrapText="1"/>
    </xf>
    <xf numFmtId="0" fontId="16" fillId="36" borderId="24" xfId="0" applyFont="1" applyFill="1" applyBorder="1" applyAlignment="1">
      <alignment horizontal="right" vertical="top" wrapText="1"/>
    </xf>
    <xf numFmtId="0" fontId="16" fillId="36" borderId="31" xfId="0" applyFont="1" applyFill="1" applyBorder="1" applyAlignment="1">
      <alignment horizontal="right" vertical="top" wrapText="1"/>
    </xf>
    <xf numFmtId="0" fontId="16" fillId="36" borderId="66" xfId="0" applyFont="1" applyFill="1" applyBorder="1" applyAlignment="1">
      <alignment horizontal="right" vertical="top" wrapText="1"/>
    </xf>
    <xf numFmtId="0" fontId="16" fillId="36" borderId="67" xfId="0" applyFont="1" applyFill="1" applyBorder="1" applyAlignment="1">
      <alignment horizontal="right" vertical="top" wrapText="1"/>
    </xf>
    <xf numFmtId="0" fontId="16" fillId="36" borderId="68" xfId="0" applyFont="1" applyFill="1" applyBorder="1" applyAlignment="1">
      <alignment horizontal="right" vertical="top" wrapText="1"/>
    </xf>
    <xf numFmtId="49" fontId="7" fillId="35" borderId="19" xfId="0" applyNumberFormat="1" applyFont="1" applyFill="1" applyBorder="1" applyAlignment="1">
      <alignment horizontal="center" vertical="top"/>
    </xf>
    <xf numFmtId="0" fontId="9" fillId="36" borderId="62" xfId="0" applyFont="1" applyFill="1" applyBorder="1" applyAlignment="1">
      <alignment horizontal="center" vertical="center"/>
    </xf>
    <xf numFmtId="0" fontId="9" fillId="36" borderId="33" xfId="0" applyFont="1" applyFill="1" applyBorder="1" applyAlignment="1">
      <alignment horizontal="right"/>
    </xf>
    <xf numFmtId="0" fontId="9" fillId="36" borderId="24" xfId="0" applyFont="1" applyFill="1" applyBorder="1" applyAlignment="1">
      <alignment horizontal="right"/>
    </xf>
    <xf numFmtId="0" fontId="9" fillId="36" borderId="31" xfId="0" applyFont="1" applyFill="1" applyBorder="1" applyAlignment="1">
      <alignment horizontal="right"/>
    </xf>
    <xf numFmtId="0" fontId="9" fillId="36" borderId="10" xfId="0" applyNumberFormat="1" applyFont="1" applyFill="1" applyBorder="1" applyAlignment="1">
      <alignment horizontal="center" vertical="top" wrapText="1"/>
    </xf>
    <xf numFmtId="0" fontId="9" fillId="36" borderId="10" xfId="0" applyNumberFormat="1" applyFont="1" applyFill="1" applyBorder="1" applyAlignment="1">
      <alignment horizontal="right" vertical="top" wrapText="1"/>
    </xf>
    <xf numFmtId="0" fontId="9" fillId="35" borderId="33" xfId="0" applyNumberFormat="1" applyFont="1" applyFill="1" applyBorder="1" applyAlignment="1">
      <alignment horizontal="left" vertical="top" wrapText="1"/>
    </xf>
    <xf numFmtId="0" fontId="9" fillId="35" borderId="24" xfId="0" applyNumberFormat="1" applyFont="1" applyFill="1" applyBorder="1" applyAlignment="1">
      <alignment horizontal="left" vertical="top" wrapText="1"/>
    </xf>
    <xf numFmtId="0" fontId="9" fillId="35" borderId="31" xfId="0" applyNumberFormat="1" applyFont="1" applyFill="1" applyBorder="1" applyAlignment="1">
      <alignment horizontal="left" vertical="top" wrapText="1"/>
    </xf>
    <xf numFmtId="0" fontId="9" fillId="35" borderId="33" xfId="0" applyFont="1" applyFill="1" applyBorder="1" applyAlignment="1">
      <alignment horizontal="left"/>
    </xf>
    <xf numFmtId="0" fontId="9" fillId="35" borderId="24" xfId="0" applyFont="1" applyFill="1" applyBorder="1" applyAlignment="1">
      <alignment horizontal="left"/>
    </xf>
    <xf numFmtId="0" fontId="9" fillId="35" borderId="31" xfId="0" applyFont="1" applyFill="1" applyBorder="1" applyAlignment="1">
      <alignment horizontal="left"/>
    </xf>
    <xf numFmtId="49" fontId="7" fillId="35" borderId="44" xfId="0" applyNumberFormat="1" applyFont="1" applyFill="1" applyBorder="1" applyAlignment="1">
      <alignment horizontal="center" vertical="top"/>
    </xf>
    <xf numFmtId="49" fontId="7" fillId="35" borderId="0" xfId="0" applyNumberFormat="1" applyFont="1" applyFill="1" applyBorder="1" applyAlignment="1">
      <alignment horizontal="center" vertical="top"/>
    </xf>
    <xf numFmtId="49" fontId="7" fillId="35" borderId="45" xfId="0" applyNumberFormat="1" applyFont="1" applyFill="1" applyBorder="1" applyAlignment="1">
      <alignment horizontal="center" vertical="top"/>
    </xf>
    <xf numFmtId="49" fontId="7" fillId="35" borderId="53" xfId="0" applyNumberFormat="1" applyFont="1" applyFill="1" applyBorder="1" applyAlignment="1">
      <alignment horizontal="center" vertical="top"/>
    </xf>
    <xf numFmtId="49" fontId="7" fillId="35" borderId="27" xfId="0" applyNumberFormat="1" applyFont="1" applyFill="1" applyBorder="1" applyAlignment="1">
      <alignment horizontal="center" vertical="top"/>
    </xf>
    <xf numFmtId="49" fontId="7" fillId="35" borderId="54" xfId="0" applyNumberFormat="1" applyFont="1" applyFill="1" applyBorder="1" applyAlignment="1">
      <alignment horizontal="center" vertical="top"/>
    </xf>
    <xf numFmtId="0" fontId="7" fillId="35" borderId="33" xfId="0" applyFont="1" applyFill="1" applyBorder="1" applyAlignment="1">
      <alignment horizontal="center"/>
    </xf>
    <xf numFmtId="0" fontId="7" fillId="35" borderId="24" xfId="0" applyFont="1" applyFill="1" applyBorder="1" applyAlignment="1">
      <alignment horizontal="center"/>
    </xf>
    <xf numFmtId="0" fontId="7" fillId="35" borderId="31" xfId="0" applyFont="1" applyFill="1" applyBorder="1" applyAlignment="1">
      <alignment horizontal="center"/>
    </xf>
    <xf numFmtId="0" fontId="62" fillId="34" borderId="0" xfId="0" applyFont="1" applyFill="1" applyBorder="1" applyAlignment="1">
      <alignment horizontal="center" wrapText="1"/>
    </xf>
    <xf numFmtId="0" fontId="7" fillId="0" borderId="0" xfId="0" applyFont="1" applyBorder="1" applyAlignment="1">
      <alignment horizontal="left" vertical="top" wrapText="1"/>
    </xf>
    <xf numFmtId="0" fontId="7" fillId="0" borderId="57" xfId="0" applyFont="1" applyBorder="1" applyAlignment="1">
      <alignment horizontal="left" vertical="top" wrapText="1"/>
    </xf>
    <xf numFmtId="3" fontId="9" fillId="36" borderId="10" xfId="0" applyNumberFormat="1" applyFont="1" applyFill="1" applyBorder="1" applyAlignment="1" applyProtection="1">
      <alignment horizontal="center"/>
      <protection locked="0"/>
    </xf>
    <xf numFmtId="4" fontId="9" fillId="36" borderId="10" xfId="0" applyNumberFormat="1" applyFont="1" applyFill="1" applyBorder="1" applyAlignment="1">
      <alignment horizontal="right" vertical="center"/>
    </xf>
    <xf numFmtId="0" fontId="9" fillId="36" borderId="33" xfId="0" applyFont="1" applyFill="1" applyBorder="1" applyAlignment="1">
      <alignment horizontal="center" vertical="center"/>
    </xf>
    <xf numFmtId="0" fontId="9" fillId="36" borderId="24" xfId="0" applyFont="1" applyFill="1" applyBorder="1" applyAlignment="1">
      <alignment horizontal="center" vertical="center"/>
    </xf>
    <xf numFmtId="0" fontId="9" fillId="36" borderId="31" xfId="0" applyFont="1" applyFill="1" applyBorder="1" applyAlignment="1">
      <alignment horizontal="center" vertical="center"/>
    </xf>
    <xf numFmtId="4" fontId="7" fillId="0" borderId="33" xfId="0" applyNumberFormat="1" applyFont="1" applyBorder="1" applyAlignment="1">
      <alignment horizontal="right" vertical="center"/>
    </xf>
    <xf numFmtId="4" fontId="7" fillId="0" borderId="24" xfId="0" applyNumberFormat="1" applyFont="1" applyBorder="1" applyAlignment="1">
      <alignment horizontal="right" vertical="center"/>
    </xf>
    <xf numFmtId="4" fontId="7" fillId="0" borderId="69" xfId="0" applyNumberFormat="1" applyFont="1" applyBorder="1" applyAlignment="1">
      <alignment horizontal="right" vertical="center"/>
    </xf>
    <xf numFmtId="4" fontId="9" fillId="36" borderId="10" xfId="0" applyNumberFormat="1" applyFont="1" applyFill="1" applyBorder="1" applyAlignment="1">
      <alignment horizontal="center"/>
    </xf>
    <xf numFmtId="0" fontId="9" fillId="36" borderId="46" xfId="0" applyFont="1" applyFill="1" applyBorder="1" applyAlignment="1">
      <alignment horizontal="center" vertical="center"/>
    </xf>
    <xf numFmtId="0" fontId="7" fillId="36" borderId="41" xfId="0" applyFont="1" applyFill="1" applyBorder="1" applyAlignment="1">
      <alignment horizontal="center" vertical="center"/>
    </xf>
    <xf numFmtId="0" fontId="7" fillId="36" borderId="70" xfId="0" applyFont="1" applyFill="1" applyBorder="1" applyAlignment="1">
      <alignment horizontal="center" vertical="center"/>
    </xf>
    <xf numFmtId="0" fontId="9" fillId="36" borderId="33"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31" xfId="0" applyFont="1" applyFill="1" applyBorder="1" applyAlignment="1">
      <alignment horizontal="center" vertical="center" wrapText="1"/>
    </xf>
    <xf numFmtId="0" fontId="7" fillId="36" borderId="33"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9" fillId="0" borderId="56" xfId="0" applyFont="1" applyBorder="1" applyAlignment="1">
      <alignment horizontal="justify" vertical="center" wrapText="1"/>
    </xf>
    <xf numFmtId="0" fontId="9" fillId="0" borderId="55" xfId="0" applyFont="1" applyBorder="1" applyAlignment="1">
      <alignment horizontal="justify" vertical="center" wrapText="1"/>
    </xf>
    <xf numFmtId="0" fontId="20" fillId="36" borderId="57" xfId="0" applyFont="1" applyFill="1" applyBorder="1" applyAlignment="1">
      <alignment horizontal="center" vertical="center"/>
    </xf>
    <xf numFmtId="0" fontId="9" fillId="36" borderId="56" xfId="0" applyFont="1" applyFill="1" applyBorder="1" applyAlignment="1">
      <alignment horizontal="right" vertical="center" wrapText="1"/>
    </xf>
    <xf numFmtId="0" fontId="9" fillId="36" borderId="55" xfId="0" applyFont="1" applyFill="1" applyBorder="1" applyAlignment="1">
      <alignment horizontal="right" vertical="center" wrapText="1"/>
    </xf>
    <xf numFmtId="4" fontId="9" fillId="36" borderId="56" xfId="0" applyNumberFormat="1" applyFont="1" applyFill="1" applyBorder="1" applyAlignment="1">
      <alignment horizontal="center" vertical="center"/>
    </xf>
    <xf numFmtId="0" fontId="9" fillId="36" borderId="47" xfId="0" applyFont="1" applyFill="1" applyBorder="1" applyAlignment="1">
      <alignment horizontal="center" vertical="center"/>
    </xf>
    <xf numFmtId="4" fontId="9" fillId="0" borderId="56" xfId="0" applyNumberFormat="1" applyFont="1" applyBorder="1" applyAlignment="1">
      <alignment horizontal="center" wrapText="1"/>
    </xf>
    <xf numFmtId="4" fontId="9" fillId="0" borderId="47" xfId="0" applyNumberFormat="1" applyFont="1" applyBorder="1" applyAlignment="1">
      <alignment horizontal="center" wrapText="1"/>
    </xf>
    <xf numFmtId="0" fontId="2" fillId="0" borderId="0" xfId="0" applyFont="1" applyAlignment="1">
      <alignment horizontal="center"/>
    </xf>
    <xf numFmtId="0" fontId="2" fillId="0" borderId="30" xfId="0" applyFont="1" applyBorder="1" applyAlignment="1">
      <alignment horizontal="center"/>
    </xf>
    <xf numFmtId="0" fontId="9" fillId="0" borderId="56" xfId="0" applyFont="1" applyBorder="1" applyAlignment="1">
      <alignment horizontal="center" vertical="top" wrapText="1"/>
    </xf>
    <xf numFmtId="0" fontId="9" fillId="0" borderId="55" xfId="0" applyFont="1" applyBorder="1" applyAlignment="1">
      <alignment horizontal="center" vertical="top" wrapText="1"/>
    </xf>
    <xf numFmtId="0" fontId="9" fillId="0" borderId="47" xfId="0" applyFont="1" applyBorder="1" applyAlignment="1">
      <alignment horizontal="center" wrapText="1"/>
    </xf>
    <xf numFmtId="4" fontId="9" fillId="0" borderId="56" xfId="0" applyNumberFormat="1" applyFont="1" applyBorder="1" applyAlignment="1">
      <alignment horizontal="center" vertical="center"/>
    </xf>
    <xf numFmtId="0" fontId="9" fillId="0" borderId="47" xfId="0" applyFont="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4" xfId="54"/>
    <cellStyle name="Neutral" xfId="55"/>
    <cellStyle name="Normal 2 2 2 2 2" xfId="56"/>
    <cellStyle name="Normal 2 3" xfId="57"/>
    <cellStyle name="Normal 3" xfId="58"/>
    <cellStyle name="Normal 4" xfId="59"/>
    <cellStyle name="Normal 5 2" xfId="60"/>
    <cellStyle name="Normal 7" xfId="61"/>
    <cellStyle name="Normal 8 2 2" xfId="62"/>
    <cellStyle name="Normal_PREDMER - Zlatibor" xfId="63"/>
    <cellStyle name="Normal_Sheet1" xfId="64"/>
    <cellStyle name="Normal_vodovod" xfId="65"/>
    <cellStyle name="Note" xfId="66"/>
    <cellStyle name="Output" xfId="67"/>
    <cellStyle name="Percent" xfId="68"/>
    <cellStyle name="Title" xfId="69"/>
    <cellStyle name="Total" xfId="70"/>
    <cellStyle name="Warning Text" xfId="71"/>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392</xdr:row>
      <xdr:rowOff>0</xdr:rowOff>
    </xdr:from>
    <xdr:to>
      <xdr:col>1</xdr:col>
      <xdr:colOff>0</xdr:colOff>
      <xdr:row>392</xdr:row>
      <xdr:rowOff>0</xdr:rowOff>
    </xdr:to>
    <xdr:pic>
      <xdr:nvPicPr>
        <xdr:cNvPr id="1" name="Picture 1"/>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 name="Picture 2"/>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 name="Picture 3"/>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 name="Picture 4"/>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 name="Picture 5"/>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 name="Picture 6"/>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 name="Picture 7"/>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 name="Picture 8"/>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 name="Picture 9"/>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 name="Picture 1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1" name="Picture 11"/>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2" name="Picture 12"/>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3" name="Picture 13"/>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4" name="Picture 14"/>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5" name="Picture 15"/>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6" name="Picture 16"/>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7" name="Picture 17"/>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8" name="Picture 18"/>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9" name="Picture 19"/>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0" name="Picture 2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1" name="Picture 2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2" name="Picture 22"/>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3" name="Picture 23"/>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4" name="Picture 24"/>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5" name="Picture 25"/>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6" name="Picture 26"/>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7" name="Picture 27"/>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8" name="Picture 28"/>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29" name="Picture 29"/>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0" name="Picture 3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1" name="Picture 3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2" name="Picture 3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3" name="Picture 33"/>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4" name="Picture 34"/>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5" name="Picture 35"/>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6" name="Picture 36"/>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7" name="Picture 37"/>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8" name="Picture 38"/>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39" name="Picture 39"/>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0" name="Picture 40"/>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1" name="Picture 4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2" name="Picture 4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3" name="Picture 43"/>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4" name="Picture 44"/>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5" name="Picture 45"/>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6" name="Picture 46"/>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7" name="Picture 47"/>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8" name="Picture 48"/>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49" name="Picture 49"/>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0" name="Picture 5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1" name="Picture 5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2" name="Picture 5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3" name="Picture 53"/>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4" name="Picture 54"/>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5" name="Picture 55"/>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6" name="Picture 56"/>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7" name="Picture 57"/>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8" name="Picture 58"/>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59" name="Picture 59"/>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0" name="Picture 6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1" name="Picture 6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2" name="Picture 6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3" name="Picture 63"/>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4" name="Picture 64"/>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5" name="Picture 65"/>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6" name="Picture 66"/>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7" name="Picture 67"/>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8" name="Picture 68"/>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69" name="Picture 69"/>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0" name="Picture 70"/>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1" name="Picture 7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2" name="Picture 7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3" name="Picture 73"/>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4" name="Picture 74"/>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5" name="Picture 75"/>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6" name="Picture 76"/>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7" name="Picture 77"/>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8" name="Picture 78"/>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79" name="Picture 79"/>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0" name="Picture 80"/>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1" name="Picture 81"/>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2" name="Picture 8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3" name="Picture 83"/>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4" name="Picture 84"/>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5" name="Picture 85"/>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6" name="Picture 86"/>
        <xdr:cNvPicPr preferRelativeResize="1">
          <a:picLocks noChangeAspect="1"/>
        </xdr:cNvPicPr>
      </xdr:nvPicPr>
      <xdr:blipFill>
        <a:blip r:embed="rId1"/>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7" name="Picture 87"/>
        <xdr:cNvPicPr preferRelativeResize="1">
          <a:picLocks noChangeAspect="1"/>
        </xdr:cNvPicPr>
      </xdr:nvPicPr>
      <xdr:blipFill>
        <a:blip r:embed="rId2"/>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8" name="Picture 88"/>
        <xdr:cNvPicPr preferRelativeResize="1">
          <a:picLocks noChangeAspect="1"/>
        </xdr:cNvPicPr>
      </xdr:nvPicPr>
      <xdr:blipFill>
        <a:blip r:embed="rId3"/>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89" name="Picture 89"/>
        <xdr:cNvPicPr preferRelativeResize="1">
          <a:picLocks noChangeAspect="1"/>
        </xdr:cNvPicPr>
      </xdr:nvPicPr>
      <xdr:blipFill>
        <a:blip r:embed="rId4"/>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0" name="Picture 9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1" name="Picture 91"/>
        <xdr:cNvPicPr preferRelativeResize="1">
          <a:picLocks noChangeAspect="1"/>
        </xdr:cNvPicPr>
      </xdr:nvPicPr>
      <xdr:blipFill>
        <a:blip r:embed="rId6"/>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2" name="Picture 92"/>
        <xdr:cNvPicPr preferRelativeResize="1">
          <a:picLocks noChangeAspect="1"/>
        </xdr:cNvPicPr>
      </xdr:nvPicPr>
      <xdr:blipFill>
        <a:blip r:embed="rId7"/>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3" name="Picture 93"/>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4" name="Picture 94"/>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5" name="Picture 95"/>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6" name="Picture 96"/>
        <xdr:cNvPicPr preferRelativeResize="1">
          <a:picLocks noChangeAspect="1"/>
        </xdr:cNvPicPr>
      </xdr:nvPicPr>
      <xdr:blipFill>
        <a:blip r:embed="rId8"/>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7" name="Picture 97"/>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8" name="Picture 98"/>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99" name="Picture 99"/>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0" name="Picture 100"/>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1" name="Picture 101"/>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2" name="Picture 102"/>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3" name="Picture 103"/>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twoCellAnchor>
    <xdr:from>
      <xdr:col>1</xdr:col>
      <xdr:colOff>0</xdr:colOff>
      <xdr:row>392</xdr:row>
      <xdr:rowOff>0</xdr:rowOff>
    </xdr:from>
    <xdr:to>
      <xdr:col>1</xdr:col>
      <xdr:colOff>0</xdr:colOff>
      <xdr:row>392</xdr:row>
      <xdr:rowOff>0</xdr:rowOff>
    </xdr:to>
    <xdr:pic>
      <xdr:nvPicPr>
        <xdr:cNvPr id="104" name="Picture 104"/>
        <xdr:cNvPicPr preferRelativeResize="1">
          <a:picLocks noChangeAspect="1"/>
        </xdr:cNvPicPr>
      </xdr:nvPicPr>
      <xdr:blipFill>
        <a:blip r:embed="rId5"/>
        <a:stretch>
          <a:fillRect/>
        </a:stretch>
      </xdr:blipFill>
      <xdr:spPr>
        <a:xfrm>
          <a:off x="352425" y="21525547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272"/>
  <sheetViews>
    <sheetView tabSelected="1" view="pageBreakPreview" zoomScaleNormal="90" zoomScaleSheetLayoutView="100" zoomScalePageLayoutView="0" workbookViewId="0" topLeftCell="A1">
      <selection activeCell="J1109" sqref="J1109"/>
    </sheetView>
  </sheetViews>
  <sheetFormatPr defaultColWidth="9.140625" defaultRowHeight="12.75"/>
  <cols>
    <col min="1" max="2" width="6.57421875" style="153" customWidth="1"/>
    <col min="3" max="3" width="48.8515625" style="154" customWidth="1"/>
    <col min="4" max="4" width="12.28125" style="155" customWidth="1"/>
    <col min="5" max="5" width="11.8515625" style="156" customWidth="1"/>
    <col min="6" max="6" width="13.57421875" style="156" customWidth="1"/>
    <col min="7" max="7" width="15.57421875" style="156" customWidth="1"/>
    <col min="8" max="16384" width="9.140625" style="61" customWidth="1"/>
  </cols>
  <sheetData>
    <row r="1" spans="1:7" s="80" customFormat="1" ht="16.5" customHeight="1">
      <c r="A1" s="721" t="s">
        <v>180</v>
      </c>
      <c r="B1" s="721"/>
      <c r="C1" s="721"/>
      <c r="D1" s="721"/>
      <c r="E1" s="721"/>
      <c r="F1" s="721"/>
      <c r="G1" s="721"/>
    </row>
    <row r="2" spans="1:7" s="87" customFormat="1" ht="15.75">
      <c r="A2" s="722" t="s">
        <v>181</v>
      </c>
      <c r="B2" s="722"/>
      <c r="C2" s="722"/>
      <c r="D2" s="722"/>
      <c r="E2" s="722"/>
      <c r="F2" s="722"/>
      <c r="G2" s="722"/>
    </row>
    <row r="3" spans="1:7" ht="38.25" customHeight="1">
      <c r="A3" s="723" t="s">
        <v>1860</v>
      </c>
      <c r="B3" s="723"/>
      <c r="C3" s="723"/>
      <c r="D3" s="723"/>
      <c r="E3" s="723"/>
      <c r="F3" s="723"/>
      <c r="G3" s="723"/>
    </row>
    <row r="4" spans="1:7" s="88" customFormat="1" ht="75" customHeight="1">
      <c r="A4" s="723"/>
      <c r="B4" s="723"/>
      <c r="C4" s="723"/>
      <c r="D4" s="723"/>
      <c r="E4" s="723"/>
      <c r="F4" s="723"/>
      <c r="G4" s="723"/>
    </row>
    <row r="5" spans="1:7" s="88" customFormat="1" ht="75" customHeight="1">
      <c r="A5" s="723"/>
      <c r="B5" s="723"/>
      <c r="C5" s="723"/>
      <c r="D5" s="723"/>
      <c r="E5" s="723"/>
      <c r="F5" s="723"/>
      <c r="G5" s="723"/>
    </row>
    <row r="6" spans="1:7" s="72" customFormat="1" ht="110.25" customHeight="1">
      <c r="A6" s="723"/>
      <c r="B6" s="723"/>
      <c r="C6" s="723"/>
      <c r="D6" s="723"/>
      <c r="E6" s="723"/>
      <c r="F6" s="723"/>
      <c r="G6" s="723"/>
    </row>
    <row r="7" spans="1:7" s="72" customFormat="1" ht="59.25" customHeight="1">
      <c r="A7" s="723"/>
      <c r="B7" s="723"/>
      <c r="C7" s="723"/>
      <c r="D7" s="723"/>
      <c r="E7" s="723"/>
      <c r="F7" s="723"/>
      <c r="G7" s="723"/>
    </row>
    <row r="8" spans="1:7" ht="0.75" customHeight="1">
      <c r="A8" s="723"/>
      <c r="B8" s="723"/>
      <c r="C8" s="723"/>
      <c r="D8" s="723"/>
      <c r="E8" s="723"/>
      <c r="F8" s="723"/>
      <c r="G8" s="723"/>
    </row>
    <row r="9" spans="1:7" ht="15.75" customHeight="1" hidden="1">
      <c r="A9" s="723"/>
      <c r="B9" s="723"/>
      <c r="C9" s="723"/>
      <c r="D9" s="723"/>
      <c r="E9" s="723"/>
      <c r="F9" s="723"/>
      <c r="G9" s="723"/>
    </row>
    <row r="10" spans="1:7" s="68" customFormat="1" ht="18.75" customHeight="1" hidden="1">
      <c r="A10" s="723"/>
      <c r="B10" s="723"/>
      <c r="C10" s="723"/>
      <c r="D10" s="723"/>
      <c r="E10" s="723"/>
      <c r="F10" s="723"/>
      <c r="G10" s="723"/>
    </row>
    <row r="11" spans="1:7" s="68" customFormat="1" ht="18.75" customHeight="1" hidden="1" thickBot="1">
      <c r="A11" s="724"/>
      <c r="B11" s="724"/>
      <c r="C11" s="724"/>
      <c r="D11" s="724"/>
      <c r="E11" s="724"/>
      <c r="F11" s="724"/>
      <c r="G11" s="724"/>
    </row>
    <row r="12" spans="1:7" ht="15.75">
      <c r="A12" s="725" t="s">
        <v>182</v>
      </c>
      <c r="B12" s="726"/>
      <c r="C12" s="726"/>
      <c r="D12" s="726"/>
      <c r="E12" s="726"/>
      <c r="F12" s="726"/>
      <c r="G12" s="727"/>
    </row>
    <row r="13" spans="1:7" ht="15.75">
      <c r="A13" s="89"/>
      <c r="B13" s="90"/>
      <c r="C13" s="91"/>
      <c r="D13" s="91"/>
      <c r="E13" s="91"/>
      <c r="F13" s="91"/>
      <c r="G13" s="92"/>
    </row>
    <row r="14" spans="1:7" s="80" customFormat="1" ht="15.75">
      <c r="A14" s="198" t="s">
        <v>183</v>
      </c>
      <c r="B14" s="164"/>
      <c r="C14" s="77" t="s">
        <v>184</v>
      </c>
      <c r="D14" s="78" t="s">
        <v>185</v>
      </c>
      <c r="E14" s="79" t="s">
        <v>186</v>
      </c>
      <c r="F14" s="79" t="s">
        <v>187</v>
      </c>
      <c r="G14" s="192" t="s">
        <v>188</v>
      </c>
    </row>
    <row r="15" spans="1:7" s="80" customFormat="1" ht="15.75">
      <c r="A15" s="184"/>
      <c r="B15" s="184"/>
      <c r="C15" s="93"/>
      <c r="D15" s="94"/>
      <c r="E15" s="95"/>
      <c r="F15" s="95"/>
      <c r="G15" s="131"/>
    </row>
    <row r="16" spans="1:7" s="80" customFormat="1" ht="78.75" customHeight="1">
      <c r="A16" s="104" t="s">
        <v>189</v>
      </c>
      <c r="B16" s="104" t="s">
        <v>138</v>
      </c>
      <c r="C16" s="93" t="s">
        <v>190</v>
      </c>
      <c r="D16" s="94"/>
      <c r="E16" s="95"/>
      <c r="F16" s="95"/>
      <c r="G16" s="131"/>
    </row>
    <row r="17" spans="1:7" ht="52.5" customHeight="1">
      <c r="A17" s="184"/>
      <c r="B17" s="184"/>
      <c r="C17" s="62" t="s">
        <v>1506</v>
      </c>
      <c r="D17" s="96"/>
      <c r="E17" s="64"/>
      <c r="F17" s="64"/>
      <c r="G17" s="86"/>
    </row>
    <row r="18" spans="1:7" ht="63" customHeight="1">
      <c r="A18" s="184"/>
      <c r="B18" s="184"/>
      <c r="C18" s="97" t="s">
        <v>191</v>
      </c>
      <c r="D18" s="96"/>
      <c r="E18" s="64"/>
      <c r="F18" s="64"/>
      <c r="G18" s="86"/>
    </row>
    <row r="19" spans="1:7" ht="18" customHeight="1">
      <c r="A19" s="106"/>
      <c r="B19" s="106"/>
      <c r="C19" s="98" t="s">
        <v>192</v>
      </c>
      <c r="D19" s="99" t="s">
        <v>193</v>
      </c>
      <c r="E19" s="100">
        <v>751.06</v>
      </c>
      <c r="F19" s="100"/>
      <c r="G19" s="112"/>
    </row>
    <row r="20" spans="1:7" ht="14.25" customHeight="1">
      <c r="A20" s="184"/>
      <c r="B20" s="184"/>
      <c r="C20" s="101"/>
      <c r="D20" s="96"/>
      <c r="E20" s="64"/>
      <c r="F20" s="64"/>
      <c r="G20" s="86"/>
    </row>
    <row r="21" spans="1:7" ht="129" customHeight="1">
      <c r="A21" s="104" t="s">
        <v>194</v>
      </c>
      <c r="B21" s="104" t="s">
        <v>139</v>
      </c>
      <c r="C21" s="62" t="s">
        <v>195</v>
      </c>
      <c r="D21" s="96"/>
      <c r="E21" s="64"/>
      <c r="F21" s="64"/>
      <c r="G21" s="86"/>
    </row>
    <row r="22" spans="1:7" ht="50.25" customHeight="1">
      <c r="A22" s="184"/>
      <c r="B22" s="184"/>
      <c r="C22" s="62" t="s">
        <v>1507</v>
      </c>
      <c r="D22" s="96"/>
      <c r="E22" s="64"/>
      <c r="F22" s="64"/>
      <c r="G22" s="86"/>
    </row>
    <row r="23" spans="1:7" ht="45" customHeight="1">
      <c r="A23" s="184"/>
      <c r="B23" s="184"/>
      <c r="C23" s="97" t="s">
        <v>197</v>
      </c>
      <c r="D23" s="96"/>
      <c r="E23" s="64"/>
      <c r="F23" s="64"/>
      <c r="G23" s="86"/>
    </row>
    <row r="24" spans="1:7" ht="14.25" customHeight="1">
      <c r="A24" s="106"/>
      <c r="B24" s="106"/>
      <c r="C24" s="98" t="s">
        <v>192</v>
      </c>
      <c r="D24" s="99" t="s">
        <v>193</v>
      </c>
      <c r="E24" s="100">
        <v>416.85400000000004</v>
      </c>
      <c r="F24" s="100"/>
      <c r="G24" s="112"/>
    </row>
    <row r="25" spans="1:7" ht="14.25" customHeight="1">
      <c r="A25" s="184"/>
      <c r="B25" s="184"/>
      <c r="C25" s="62"/>
      <c r="D25" s="96"/>
      <c r="E25" s="64"/>
      <c r="F25" s="64"/>
      <c r="G25" s="86"/>
    </row>
    <row r="26" spans="1:7" ht="30" customHeight="1">
      <c r="A26" s="104" t="s">
        <v>198</v>
      </c>
      <c r="B26" s="104" t="s">
        <v>1032</v>
      </c>
      <c r="C26" s="62" t="s">
        <v>199</v>
      </c>
      <c r="D26" s="96"/>
      <c r="E26" s="64"/>
      <c r="F26" s="64"/>
      <c r="G26" s="86"/>
    </row>
    <row r="27" spans="1:7" ht="30" customHeight="1">
      <c r="A27" s="184"/>
      <c r="B27" s="184"/>
      <c r="C27" s="62" t="s">
        <v>200</v>
      </c>
      <c r="D27" s="96"/>
      <c r="E27" s="64"/>
      <c r="F27" s="96"/>
      <c r="G27" s="86"/>
    </row>
    <row r="28" spans="1:7" ht="45" customHeight="1">
      <c r="A28" s="184"/>
      <c r="B28" s="184"/>
      <c r="C28" s="62" t="s">
        <v>201</v>
      </c>
      <c r="D28" s="96"/>
      <c r="E28" s="64"/>
      <c r="F28" s="64"/>
      <c r="G28" s="86"/>
    </row>
    <row r="29" spans="1:7" ht="45" customHeight="1">
      <c r="A29" s="184"/>
      <c r="B29" s="184"/>
      <c r="C29" s="62" t="s">
        <v>1508</v>
      </c>
      <c r="D29" s="96"/>
      <c r="E29" s="64"/>
      <c r="F29" s="64"/>
      <c r="G29" s="86"/>
    </row>
    <row r="30" spans="1:7" ht="54" customHeight="1">
      <c r="A30" s="184"/>
      <c r="B30" s="184"/>
      <c r="C30" s="62" t="s">
        <v>1508</v>
      </c>
      <c r="D30" s="96"/>
      <c r="E30" s="64"/>
      <c r="F30" s="64"/>
      <c r="G30" s="86"/>
    </row>
    <row r="31" spans="1:7" ht="58.5" customHeight="1">
      <c r="A31" s="184"/>
      <c r="B31" s="184"/>
      <c r="C31" s="62" t="s">
        <v>1726</v>
      </c>
      <c r="D31" s="96"/>
      <c r="E31" s="64"/>
      <c r="F31" s="64"/>
      <c r="G31" s="86"/>
    </row>
    <row r="32" spans="1:7" ht="35.25" customHeight="1">
      <c r="A32" s="184"/>
      <c r="B32" s="184"/>
      <c r="C32" s="62" t="s">
        <v>203</v>
      </c>
      <c r="D32" s="96"/>
      <c r="E32" s="64"/>
      <c r="F32" s="64"/>
      <c r="G32" s="86"/>
    </row>
    <row r="33" spans="1:7" ht="14.25" customHeight="1">
      <c r="A33" s="184"/>
      <c r="B33" s="184"/>
      <c r="C33" s="102" t="s">
        <v>204</v>
      </c>
      <c r="D33" s="96"/>
      <c r="E33" s="64"/>
      <c r="F33" s="64"/>
      <c r="G33" s="86"/>
    </row>
    <row r="34" spans="1:7" ht="14.25" customHeight="1">
      <c r="A34" s="184"/>
      <c r="B34" s="184"/>
      <c r="C34" s="103" t="s">
        <v>205</v>
      </c>
      <c r="D34" s="99" t="s">
        <v>206</v>
      </c>
      <c r="E34" s="100">
        <v>3</v>
      </c>
      <c r="F34" s="100"/>
      <c r="G34" s="112"/>
    </row>
    <row r="35" spans="1:7" ht="14.25" customHeight="1">
      <c r="A35" s="184"/>
      <c r="B35" s="184"/>
      <c r="C35" s="103" t="s">
        <v>207</v>
      </c>
      <c r="D35" s="99" t="s">
        <v>206</v>
      </c>
      <c r="E35" s="100">
        <v>4</v>
      </c>
      <c r="F35" s="100"/>
      <c r="G35" s="112"/>
    </row>
    <row r="36" spans="1:7" ht="14.25" customHeight="1">
      <c r="A36" s="184"/>
      <c r="B36" s="184"/>
      <c r="C36" s="62" t="s">
        <v>208</v>
      </c>
      <c r="D36" s="96"/>
      <c r="E36" s="64"/>
      <c r="F36" s="64"/>
      <c r="G36" s="86"/>
    </row>
    <row r="37" spans="1:7" ht="15.75">
      <c r="A37" s="184"/>
      <c r="B37" s="184"/>
      <c r="C37" s="103" t="s">
        <v>209</v>
      </c>
      <c r="D37" s="99" t="s">
        <v>206</v>
      </c>
      <c r="E37" s="100">
        <v>1</v>
      </c>
      <c r="F37" s="100"/>
      <c r="G37" s="112"/>
    </row>
    <row r="38" spans="1:7" ht="15.75">
      <c r="A38" s="184"/>
      <c r="B38" s="184"/>
      <c r="C38" s="103" t="s">
        <v>210</v>
      </c>
      <c r="D38" s="99" t="s">
        <v>206</v>
      </c>
      <c r="E38" s="100">
        <v>2</v>
      </c>
      <c r="F38" s="100"/>
      <c r="G38" s="112"/>
    </row>
    <row r="39" spans="1:7" ht="15.75">
      <c r="A39" s="184"/>
      <c r="B39" s="184"/>
      <c r="C39" s="103" t="s">
        <v>211</v>
      </c>
      <c r="D39" s="99" t="s">
        <v>206</v>
      </c>
      <c r="E39" s="100">
        <v>1</v>
      </c>
      <c r="F39" s="100"/>
      <c r="G39" s="112"/>
    </row>
    <row r="40" spans="1:7" ht="15.75">
      <c r="A40" s="184"/>
      <c r="B40" s="184"/>
      <c r="C40" s="103" t="s">
        <v>212</v>
      </c>
      <c r="D40" s="99" t="s">
        <v>206</v>
      </c>
      <c r="E40" s="100">
        <v>3</v>
      </c>
      <c r="F40" s="100"/>
      <c r="G40" s="112"/>
    </row>
    <row r="41" spans="1:7" ht="13.5" customHeight="1">
      <c r="A41" s="184"/>
      <c r="B41" s="184"/>
      <c r="C41" s="103" t="s">
        <v>213</v>
      </c>
      <c r="D41" s="99" t="s">
        <v>206</v>
      </c>
      <c r="E41" s="100">
        <v>1</v>
      </c>
      <c r="F41" s="100"/>
      <c r="G41" s="112"/>
    </row>
    <row r="42" spans="1:7" ht="13.5" customHeight="1">
      <c r="A42" s="184"/>
      <c r="B42" s="184"/>
      <c r="C42" s="103" t="s">
        <v>214</v>
      </c>
      <c r="D42" s="99" t="s">
        <v>206</v>
      </c>
      <c r="E42" s="100">
        <v>2</v>
      </c>
      <c r="F42" s="100"/>
      <c r="G42" s="112"/>
    </row>
    <row r="43" spans="1:7" ht="13.5" customHeight="1">
      <c r="A43" s="184"/>
      <c r="B43" s="184"/>
      <c r="C43" s="103" t="s">
        <v>215</v>
      </c>
      <c r="D43" s="99" t="s">
        <v>206</v>
      </c>
      <c r="E43" s="100">
        <v>1</v>
      </c>
      <c r="F43" s="100"/>
      <c r="G43" s="112"/>
    </row>
    <row r="44" spans="1:7" ht="13.5" customHeight="1">
      <c r="A44" s="184"/>
      <c r="B44" s="184"/>
      <c r="C44" s="103" t="s">
        <v>216</v>
      </c>
      <c r="D44" s="99" t="s">
        <v>206</v>
      </c>
      <c r="E44" s="100">
        <v>3</v>
      </c>
      <c r="F44" s="100"/>
      <c r="G44" s="112"/>
    </row>
    <row r="45" spans="1:7" ht="13.5" customHeight="1">
      <c r="A45" s="184"/>
      <c r="B45" s="184"/>
      <c r="C45" s="103" t="s">
        <v>217</v>
      </c>
      <c r="D45" s="99" t="s">
        <v>206</v>
      </c>
      <c r="E45" s="100">
        <v>6</v>
      </c>
      <c r="F45" s="100"/>
      <c r="G45" s="112"/>
    </row>
    <row r="46" spans="1:7" ht="13.5" customHeight="1">
      <c r="A46" s="184"/>
      <c r="B46" s="184"/>
      <c r="C46" s="103" t="s">
        <v>218</v>
      </c>
      <c r="D46" s="99" t="s">
        <v>206</v>
      </c>
      <c r="E46" s="100">
        <v>1</v>
      </c>
      <c r="F46" s="100"/>
      <c r="G46" s="112"/>
    </row>
    <row r="47" spans="1:7" ht="13.5" customHeight="1">
      <c r="A47" s="184"/>
      <c r="B47" s="184"/>
      <c r="C47" s="102" t="s">
        <v>219</v>
      </c>
      <c r="D47" s="96"/>
      <c r="E47" s="64"/>
      <c r="F47" s="64"/>
      <c r="G47" s="86"/>
    </row>
    <row r="48" spans="1:7" ht="13.5" customHeight="1">
      <c r="A48" s="184"/>
      <c r="B48" s="184"/>
      <c r="C48" s="103" t="s">
        <v>214</v>
      </c>
      <c r="D48" s="99" t="s">
        <v>206</v>
      </c>
      <c r="E48" s="100">
        <v>2</v>
      </c>
      <c r="F48" s="100"/>
      <c r="G48" s="112"/>
    </row>
    <row r="49" spans="1:7" ht="13.5" customHeight="1">
      <c r="A49" s="184"/>
      <c r="B49" s="184"/>
      <c r="C49" s="103" t="s">
        <v>216</v>
      </c>
      <c r="D49" s="99" t="s">
        <v>206</v>
      </c>
      <c r="E49" s="100">
        <v>4</v>
      </c>
      <c r="F49" s="100"/>
      <c r="G49" s="112"/>
    </row>
    <row r="50" spans="1:7" ht="13.5" customHeight="1">
      <c r="A50" s="184"/>
      <c r="B50" s="184"/>
      <c r="C50" s="103" t="s">
        <v>217</v>
      </c>
      <c r="D50" s="99" t="s">
        <v>206</v>
      </c>
      <c r="E50" s="100">
        <v>9</v>
      </c>
      <c r="F50" s="100"/>
      <c r="G50" s="112"/>
    </row>
    <row r="51" spans="1:7" ht="15.75">
      <c r="A51" s="184"/>
      <c r="B51" s="184"/>
      <c r="C51" s="103" t="s">
        <v>220</v>
      </c>
      <c r="D51" s="96"/>
      <c r="E51" s="64"/>
      <c r="F51" s="64"/>
      <c r="G51" s="86"/>
    </row>
    <row r="52" spans="1:7" ht="15.75">
      <c r="A52" s="184"/>
      <c r="B52" s="184"/>
      <c r="C52" s="103" t="s">
        <v>214</v>
      </c>
      <c r="D52" s="99" t="s">
        <v>206</v>
      </c>
      <c r="E52" s="100">
        <v>1</v>
      </c>
      <c r="F52" s="100"/>
      <c r="G52" s="112"/>
    </row>
    <row r="53" spans="1:7" ht="15.75">
      <c r="A53" s="184"/>
      <c r="B53" s="184"/>
      <c r="C53" s="103" t="s">
        <v>216</v>
      </c>
      <c r="D53" s="99" t="s">
        <v>206</v>
      </c>
      <c r="E53" s="100">
        <v>1</v>
      </c>
      <c r="F53" s="100"/>
      <c r="G53" s="112"/>
    </row>
    <row r="54" spans="1:7" ht="15.75">
      <c r="A54" s="184"/>
      <c r="B54" s="184"/>
      <c r="C54" s="103" t="s">
        <v>217</v>
      </c>
      <c r="D54" s="99" t="s">
        <v>206</v>
      </c>
      <c r="E54" s="100">
        <v>6</v>
      </c>
      <c r="F54" s="100"/>
      <c r="G54" s="112"/>
    </row>
    <row r="55" spans="1:7" ht="15.75">
      <c r="A55" s="184"/>
      <c r="B55" s="184"/>
      <c r="C55" s="103" t="s">
        <v>218</v>
      </c>
      <c r="D55" s="99" t="s">
        <v>206</v>
      </c>
      <c r="E55" s="100">
        <v>2</v>
      </c>
      <c r="F55" s="100"/>
      <c r="G55" s="112"/>
    </row>
    <row r="56" spans="1:7" ht="15.75">
      <c r="A56" s="184"/>
      <c r="B56" s="184"/>
      <c r="C56" s="103" t="s">
        <v>222</v>
      </c>
      <c r="D56" s="96"/>
      <c r="E56" s="64"/>
      <c r="F56" s="64"/>
      <c r="G56" s="86"/>
    </row>
    <row r="57" spans="1:7" ht="15.75">
      <c r="A57" s="184"/>
      <c r="B57" s="184"/>
      <c r="C57" s="103" t="s">
        <v>214</v>
      </c>
      <c r="D57" s="99" t="s">
        <v>206</v>
      </c>
      <c r="E57" s="100">
        <v>3</v>
      </c>
      <c r="F57" s="100"/>
      <c r="G57" s="112"/>
    </row>
    <row r="58" spans="1:7" ht="15.75">
      <c r="A58" s="106"/>
      <c r="B58" s="106"/>
      <c r="C58" s="62"/>
      <c r="D58" s="96"/>
      <c r="E58" s="64"/>
      <c r="F58" s="64"/>
      <c r="G58" s="86"/>
    </row>
    <row r="59" spans="1:7" ht="32.25" customHeight="1">
      <c r="A59" s="104" t="s">
        <v>223</v>
      </c>
      <c r="B59" s="104" t="s">
        <v>1034</v>
      </c>
      <c r="C59" s="62" t="s">
        <v>224</v>
      </c>
      <c r="D59" s="96"/>
      <c r="E59" s="64"/>
      <c r="F59" s="64"/>
      <c r="G59" s="86"/>
    </row>
    <row r="60" spans="1:7" ht="49.5" customHeight="1">
      <c r="A60" s="184"/>
      <c r="B60" s="184"/>
      <c r="C60" s="62" t="s">
        <v>225</v>
      </c>
      <c r="D60" s="96"/>
      <c r="E60" s="64"/>
      <c r="F60" s="64"/>
      <c r="G60" s="86"/>
    </row>
    <row r="61" spans="1:7" ht="49.5" customHeight="1">
      <c r="A61" s="184"/>
      <c r="B61" s="184"/>
      <c r="C61" s="62" t="s">
        <v>1508</v>
      </c>
      <c r="D61" s="96"/>
      <c r="E61" s="64"/>
      <c r="F61" s="64"/>
      <c r="G61" s="86"/>
    </row>
    <row r="62" spans="1:7" ht="30.75" customHeight="1">
      <c r="A62" s="184"/>
      <c r="B62" s="184"/>
      <c r="C62" s="62" t="s">
        <v>202</v>
      </c>
      <c r="D62" s="96"/>
      <c r="E62" s="64"/>
      <c r="F62" s="64"/>
      <c r="G62" s="86"/>
    </row>
    <row r="63" spans="1:7" ht="32.25" customHeight="1">
      <c r="A63" s="184"/>
      <c r="B63" s="184"/>
      <c r="C63" s="62" t="s">
        <v>203</v>
      </c>
      <c r="D63" s="96"/>
      <c r="E63" s="64"/>
      <c r="F63" s="64"/>
      <c r="G63" s="86"/>
    </row>
    <row r="64" spans="1:7" ht="15.75">
      <c r="A64" s="184"/>
      <c r="B64" s="184"/>
      <c r="C64" s="102" t="s">
        <v>208</v>
      </c>
      <c r="D64" s="96"/>
      <c r="E64" s="64"/>
      <c r="F64" s="64"/>
      <c r="G64" s="86"/>
    </row>
    <row r="65" spans="1:7" ht="15.75">
      <c r="A65" s="184"/>
      <c r="B65" s="184"/>
      <c r="C65" s="103" t="s">
        <v>226</v>
      </c>
      <c r="D65" s="99" t="s">
        <v>206</v>
      </c>
      <c r="E65" s="100">
        <v>1</v>
      </c>
      <c r="F65" s="100"/>
      <c r="G65" s="112"/>
    </row>
    <row r="66" spans="1:7" ht="15.75">
      <c r="A66" s="184"/>
      <c r="B66" s="184"/>
      <c r="C66" s="103" t="s">
        <v>227</v>
      </c>
      <c r="D66" s="99" t="s">
        <v>206</v>
      </c>
      <c r="E66" s="100">
        <v>5</v>
      </c>
      <c r="F66" s="100"/>
      <c r="G66" s="112"/>
    </row>
    <row r="67" spans="1:7" ht="15.75">
      <c r="A67" s="184"/>
      <c r="B67" s="184"/>
      <c r="C67" s="103" t="s">
        <v>228</v>
      </c>
      <c r="D67" s="99" t="s">
        <v>206</v>
      </c>
      <c r="E67" s="100">
        <v>5</v>
      </c>
      <c r="F67" s="100"/>
      <c r="G67" s="112"/>
    </row>
    <row r="68" spans="1:7" ht="15.75">
      <c r="A68" s="184"/>
      <c r="B68" s="184"/>
      <c r="C68" s="103" t="s">
        <v>229</v>
      </c>
      <c r="D68" s="99" t="s">
        <v>206</v>
      </c>
      <c r="E68" s="100">
        <v>1</v>
      </c>
      <c r="F68" s="100"/>
      <c r="G68" s="112"/>
    </row>
    <row r="69" spans="1:7" ht="15.75">
      <c r="A69" s="184"/>
      <c r="B69" s="184"/>
      <c r="C69" s="103" t="s">
        <v>230</v>
      </c>
      <c r="D69" s="99" t="s">
        <v>206</v>
      </c>
      <c r="E69" s="100">
        <v>1</v>
      </c>
      <c r="F69" s="100"/>
      <c r="G69" s="112"/>
    </row>
    <row r="70" spans="1:7" ht="15.75">
      <c r="A70" s="184"/>
      <c r="B70" s="184"/>
      <c r="C70" s="103" t="s">
        <v>231</v>
      </c>
      <c r="D70" s="99" t="s">
        <v>206</v>
      </c>
      <c r="E70" s="100">
        <v>6</v>
      </c>
      <c r="F70" s="100"/>
      <c r="G70" s="112"/>
    </row>
    <row r="71" spans="1:7" ht="15.75">
      <c r="A71" s="184"/>
      <c r="B71" s="184"/>
      <c r="C71" s="103" t="s">
        <v>232</v>
      </c>
      <c r="D71" s="99" t="s">
        <v>206</v>
      </c>
      <c r="E71" s="100">
        <v>6</v>
      </c>
      <c r="F71" s="100"/>
      <c r="G71" s="112"/>
    </row>
    <row r="72" spans="1:7" ht="15.75">
      <c r="A72" s="184"/>
      <c r="B72" s="184"/>
      <c r="C72" s="103" t="s">
        <v>233</v>
      </c>
      <c r="D72" s="99" t="s">
        <v>206</v>
      </c>
      <c r="E72" s="100">
        <v>1</v>
      </c>
      <c r="F72" s="100"/>
      <c r="G72" s="112"/>
    </row>
    <row r="73" spans="1:7" ht="15.75">
      <c r="A73" s="184"/>
      <c r="B73" s="184"/>
      <c r="C73" s="103" t="s">
        <v>234</v>
      </c>
      <c r="D73" s="99" t="s">
        <v>206</v>
      </c>
      <c r="E73" s="100">
        <v>1</v>
      </c>
      <c r="F73" s="100"/>
      <c r="G73" s="112"/>
    </row>
    <row r="74" spans="1:7" ht="15.75">
      <c r="A74" s="184"/>
      <c r="B74" s="184"/>
      <c r="C74" s="103" t="s">
        <v>235</v>
      </c>
      <c r="D74" s="99" t="s">
        <v>206</v>
      </c>
      <c r="E74" s="100">
        <v>1</v>
      </c>
      <c r="F74" s="100"/>
      <c r="G74" s="112"/>
    </row>
    <row r="75" spans="1:7" ht="15.75">
      <c r="A75" s="184"/>
      <c r="B75" s="184"/>
      <c r="C75" s="103" t="s">
        <v>236</v>
      </c>
      <c r="D75" s="99" t="s">
        <v>206</v>
      </c>
      <c r="E75" s="100">
        <v>1</v>
      </c>
      <c r="F75" s="100"/>
      <c r="G75" s="112"/>
    </row>
    <row r="76" spans="1:7" ht="15.75">
      <c r="A76" s="184"/>
      <c r="B76" s="184"/>
      <c r="C76" s="103" t="s">
        <v>237</v>
      </c>
      <c r="D76" s="99" t="s">
        <v>206</v>
      </c>
      <c r="E76" s="100">
        <v>1</v>
      </c>
      <c r="F76" s="100"/>
      <c r="G76" s="112"/>
    </row>
    <row r="77" spans="1:7" ht="15.75">
      <c r="A77" s="184"/>
      <c r="B77" s="184"/>
      <c r="C77" s="103" t="s">
        <v>213</v>
      </c>
      <c r="D77" s="99" t="s">
        <v>206</v>
      </c>
      <c r="E77" s="100">
        <v>1</v>
      </c>
      <c r="F77" s="100"/>
      <c r="G77" s="112"/>
    </row>
    <row r="78" spans="1:7" ht="15.75">
      <c r="A78" s="184"/>
      <c r="B78" s="184"/>
      <c r="C78" s="103" t="s">
        <v>238</v>
      </c>
      <c r="D78" s="99" t="s">
        <v>206</v>
      </c>
      <c r="E78" s="100">
        <v>1</v>
      </c>
      <c r="F78" s="100"/>
      <c r="G78" s="112"/>
    </row>
    <row r="79" spans="1:7" ht="15.75">
      <c r="A79" s="199"/>
      <c r="B79" s="199"/>
      <c r="C79" s="62"/>
      <c r="D79" s="96"/>
      <c r="E79" s="64"/>
      <c r="F79" s="64"/>
      <c r="G79" s="86"/>
    </row>
    <row r="80" spans="1:7" ht="30.75" customHeight="1">
      <c r="A80" s="104" t="s">
        <v>239</v>
      </c>
      <c r="B80" s="104" t="s">
        <v>141</v>
      </c>
      <c r="C80" s="62" t="s">
        <v>240</v>
      </c>
      <c r="D80" s="96"/>
      <c r="E80" s="64"/>
      <c r="F80" s="64"/>
      <c r="G80" s="86"/>
    </row>
    <row r="81" spans="1:7" ht="15.75">
      <c r="A81" s="184"/>
      <c r="B81" s="184"/>
      <c r="C81" s="62" t="s">
        <v>241</v>
      </c>
      <c r="D81" s="96"/>
      <c r="E81" s="64"/>
      <c r="F81" s="64"/>
      <c r="G81" s="86"/>
    </row>
    <row r="82" spans="1:7" ht="47.25">
      <c r="A82" s="184"/>
      <c r="B82" s="184"/>
      <c r="C82" s="62" t="s">
        <v>242</v>
      </c>
      <c r="D82" s="96"/>
      <c r="E82" s="64"/>
      <c r="F82" s="64"/>
      <c r="G82" s="86"/>
    </row>
    <row r="83" spans="1:7" ht="31.5">
      <c r="A83" s="184"/>
      <c r="B83" s="184"/>
      <c r="C83" s="62" t="s">
        <v>243</v>
      </c>
      <c r="D83" s="96"/>
      <c r="E83" s="64"/>
      <c r="F83" s="64"/>
      <c r="G83" s="86"/>
    </row>
    <row r="84" spans="1:7" ht="51.75" customHeight="1">
      <c r="A84" s="184"/>
      <c r="B84" s="184"/>
      <c r="C84" s="62" t="s">
        <v>1508</v>
      </c>
      <c r="D84" s="96"/>
      <c r="E84" s="64"/>
      <c r="F84" s="64"/>
      <c r="G84" s="86"/>
    </row>
    <row r="85" spans="1:7" ht="31.5">
      <c r="A85" s="184"/>
      <c r="B85" s="184"/>
      <c r="C85" s="62" t="s">
        <v>203</v>
      </c>
      <c r="D85" s="96"/>
      <c r="E85" s="64"/>
      <c r="F85" s="64"/>
      <c r="G85" s="86"/>
    </row>
    <row r="86" spans="1:7" ht="15.75">
      <c r="A86" s="184"/>
      <c r="B86" s="184"/>
      <c r="C86" s="62"/>
      <c r="D86" s="96"/>
      <c r="E86" s="64"/>
      <c r="F86" s="64"/>
      <c r="G86" s="86"/>
    </row>
    <row r="87" spans="1:7" ht="15.75">
      <c r="A87" s="184"/>
      <c r="B87" s="184"/>
      <c r="C87" s="102" t="s">
        <v>204</v>
      </c>
      <c r="D87" s="96"/>
      <c r="E87" s="64"/>
      <c r="F87" s="64"/>
      <c r="G87" s="86"/>
    </row>
    <row r="88" spans="1:7" ht="15.75">
      <c r="A88" s="184"/>
      <c r="B88" s="184"/>
      <c r="C88" s="103" t="s">
        <v>244</v>
      </c>
      <c r="D88" s="99" t="s">
        <v>206</v>
      </c>
      <c r="E88" s="100">
        <v>5</v>
      </c>
      <c r="F88" s="100"/>
      <c r="G88" s="112"/>
    </row>
    <row r="89" spans="1:7" ht="13.5" customHeight="1">
      <c r="A89" s="184"/>
      <c r="B89" s="184"/>
      <c r="C89" s="103" t="s">
        <v>245</v>
      </c>
      <c r="D89" s="99" t="s">
        <v>206</v>
      </c>
      <c r="E89" s="100">
        <v>1</v>
      </c>
      <c r="F89" s="100"/>
      <c r="G89" s="112"/>
    </row>
    <row r="90" spans="1:7" ht="14.25" customHeight="1">
      <c r="A90" s="184"/>
      <c r="B90" s="184"/>
      <c r="C90" s="103" t="s">
        <v>246</v>
      </c>
      <c r="D90" s="99" t="s">
        <v>206</v>
      </c>
      <c r="E90" s="100">
        <v>1</v>
      </c>
      <c r="F90" s="100"/>
      <c r="G90" s="112"/>
    </row>
    <row r="91" spans="1:7" ht="14.25" customHeight="1">
      <c r="A91" s="184"/>
      <c r="B91" s="184"/>
      <c r="C91" s="103" t="s">
        <v>247</v>
      </c>
      <c r="D91" s="99" t="s">
        <v>206</v>
      </c>
      <c r="E91" s="100">
        <v>1</v>
      </c>
      <c r="F91" s="100"/>
      <c r="G91" s="112"/>
    </row>
    <row r="92" spans="1:7" ht="14.25" customHeight="1">
      <c r="A92" s="184"/>
      <c r="B92" s="184"/>
      <c r="C92" s="103" t="s">
        <v>208</v>
      </c>
      <c r="D92" s="96"/>
      <c r="E92" s="64"/>
      <c r="F92" s="64"/>
      <c r="G92" s="86"/>
    </row>
    <row r="93" spans="1:7" ht="14.25" customHeight="1">
      <c r="A93" s="184"/>
      <c r="B93" s="184"/>
      <c r="C93" s="103" t="s">
        <v>248</v>
      </c>
      <c r="D93" s="99" t="s">
        <v>206</v>
      </c>
      <c r="E93" s="100">
        <v>1</v>
      </c>
      <c r="F93" s="100"/>
      <c r="G93" s="112"/>
    </row>
    <row r="94" spans="1:7" ht="15.75">
      <c r="A94" s="184"/>
      <c r="B94" s="184"/>
      <c r="C94" s="103" t="s">
        <v>249</v>
      </c>
      <c r="D94" s="99" t="s">
        <v>206</v>
      </c>
      <c r="E94" s="100">
        <v>3</v>
      </c>
      <c r="F94" s="100"/>
      <c r="G94" s="112"/>
    </row>
    <row r="95" spans="1:7" ht="15.75">
      <c r="A95" s="184"/>
      <c r="B95" s="184"/>
      <c r="C95" s="103" t="s">
        <v>250</v>
      </c>
      <c r="D95" s="99" t="s">
        <v>206</v>
      </c>
      <c r="E95" s="100">
        <v>1</v>
      </c>
      <c r="F95" s="100"/>
      <c r="G95" s="112"/>
    </row>
    <row r="96" spans="1:7" ht="15.75">
      <c r="A96" s="184"/>
      <c r="B96" s="184"/>
      <c r="C96" s="103" t="s">
        <v>251</v>
      </c>
      <c r="D96" s="99" t="s">
        <v>206</v>
      </c>
      <c r="E96" s="100">
        <v>2</v>
      </c>
      <c r="F96" s="100"/>
      <c r="G96" s="112"/>
    </row>
    <row r="97" spans="1:7" ht="15.75">
      <c r="A97" s="184"/>
      <c r="B97" s="184"/>
      <c r="C97" s="103" t="s">
        <v>252</v>
      </c>
      <c r="D97" s="99" t="s">
        <v>206</v>
      </c>
      <c r="E97" s="100">
        <v>1</v>
      </c>
      <c r="F97" s="100"/>
      <c r="G97" s="112"/>
    </row>
    <row r="98" spans="1:7" ht="15.75">
      <c r="A98" s="184"/>
      <c r="B98" s="184"/>
      <c r="C98" s="103" t="s">
        <v>253</v>
      </c>
      <c r="D98" s="99" t="s">
        <v>206</v>
      </c>
      <c r="E98" s="100">
        <v>7</v>
      </c>
      <c r="F98" s="100"/>
      <c r="G98" s="112"/>
    </row>
    <row r="99" spans="1:7" ht="15.75">
      <c r="A99" s="184"/>
      <c r="B99" s="184"/>
      <c r="C99" s="103" t="s">
        <v>254</v>
      </c>
      <c r="D99" s="99" t="s">
        <v>206</v>
      </c>
      <c r="E99" s="100">
        <v>5</v>
      </c>
      <c r="F99" s="100"/>
      <c r="G99" s="112"/>
    </row>
    <row r="100" spans="1:7" ht="15.75">
      <c r="A100" s="184"/>
      <c r="B100" s="184"/>
      <c r="C100" s="103" t="s">
        <v>255</v>
      </c>
      <c r="D100" s="99" t="s">
        <v>206</v>
      </c>
      <c r="E100" s="100">
        <v>1</v>
      </c>
      <c r="F100" s="100"/>
      <c r="G100" s="112"/>
    </row>
    <row r="101" spans="1:7" ht="15.75">
      <c r="A101" s="184"/>
      <c r="B101" s="184"/>
      <c r="C101" s="103" t="s">
        <v>256</v>
      </c>
      <c r="D101" s="99" t="s">
        <v>206</v>
      </c>
      <c r="E101" s="100">
        <v>2</v>
      </c>
      <c r="F101" s="100"/>
      <c r="G101" s="112"/>
    </row>
    <row r="102" spans="1:7" ht="15.75">
      <c r="A102" s="184"/>
      <c r="B102" s="184"/>
      <c r="C102" s="103" t="s">
        <v>257</v>
      </c>
      <c r="D102" s="99" t="s">
        <v>206</v>
      </c>
      <c r="E102" s="100">
        <v>1</v>
      </c>
      <c r="F102" s="100"/>
      <c r="G102" s="112"/>
    </row>
    <row r="103" spans="1:7" ht="15.75">
      <c r="A103" s="184"/>
      <c r="B103" s="184"/>
      <c r="C103" s="103" t="s">
        <v>258</v>
      </c>
      <c r="D103" s="99" t="s">
        <v>206</v>
      </c>
      <c r="E103" s="100">
        <v>1</v>
      </c>
      <c r="F103" s="100"/>
      <c r="G103" s="112"/>
    </row>
    <row r="104" spans="1:7" ht="15.75">
      <c r="A104" s="184"/>
      <c r="B104" s="184"/>
      <c r="C104" s="103" t="s">
        <v>259</v>
      </c>
      <c r="D104" s="99" t="s">
        <v>206</v>
      </c>
      <c r="E104" s="100">
        <v>1</v>
      </c>
      <c r="F104" s="100"/>
      <c r="G104" s="112"/>
    </row>
    <row r="105" spans="1:7" ht="15.75">
      <c r="A105" s="184"/>
      <c r="B105" s="184"/>
      <c r="C105" s="103" t="s">
        <v>260</v>
      </c>
      <c r="D105" s="99" t="s">
        <v>206</v>
      </c>
      <c r="E105" s="100">
        <v>1</v>
      </c>
      <c r="F105" s="100"/>
      <c r="G105" s="112"/>
    </row>
    <row r="106" spans="1:7" ht="15.75">
      <c r="A106" s="184"/>
      <c r="B106" s="184"/>
      <c r="C106" s="103" t="s">
        <v>261</v>
      </c>
      <c r="D106" s="99" t="s">
        <v>206</v>
      </c>
      <c r="E106" s="100">
        <v>2</v>
      </c>
      <c r="F106" s="100"/>
      <c r="G106" s="112"/>
    </row>
    <row r="107" spans="1:7" ht="15.75">
      <c r="A107" s="184"/>
      <c r="B107" s="184"/>
      <c r="C107" s="103" t="s">
        <v>262</v>
      </c>
      <c r="D107" s="99" t="s">
        <v>206</v>
      </c>
      <c r="E107" s="100">
        <v>4</v>
      </c>
      <c r="F107" s="100"/>
      <c r="G107" s="112"/>
    </row>
    <row r="108" spans="1:7" ht="15.75">
      <c r="A108" s="184"/>
      <c r="B108" s="184"/>
      <c r="C108" s="103" t="s">
        <v>263</v>
      </c>
      <c r="D108" s="99" t="s">
        <v>206</v>
      </c>
      <c r="E108" s="100">
        <v>1</v>
      </c>
      <c r="F108" s="100"/>
      <c r="G108" s="112"/>
    </row>
    <row r="109" spans="1:7" ht="15.75">
      <c r="A109" s="184"/>
      <c r="B109" s="184"/>
      <c r="C109" s="103" t="s">
        <v>264</v>
      </c>
      <c r="D109" s="99" t="s">
        <v>206</v>
      </c>
      <c r="E109" s="100">
        <v>1</v>
      </c>
      <c r="F109" s="100"/>
      <c r="G109" s="112"/>
    </row>
    <row r="110" spans="1:7" ht="15.75">
      <c r="A110" s="184"/>
      <c r="B110" s="184"/>
      <c r="C110" s="103" t="s">
        <v>265</v>
      </c>
      <c r="D110" s="99" t="s">
        <v>206</v>
      </c>
      <c r="E110" s="100">
        <v>5</v>
      </c>
      <c r="F110" s="100"/>
      <c r="G110" s="112"/>
    </row>
    <row r="111" spans="1:7" ht="15.75">
      <c r="A111" s="184"/>
      <c r="B111" s="184"/>
      <c r="C111" s="103" t="s">
        <v>266</v>
      </c>
      <c r="D111" s="99" t="s">
        <v>206</v>
      </c>
      <c r="E111" s="100">
        <v>1</v>
      </c>
      <c r="F111" s="100"/>
      <c r="G111" s="112"/>
    </row>
    <row r="112" spans="1:7" ht="15.75">
      <c r="A112" s="184"/>
      <c r="B112" s="184"/>
      <c r="C112" s="103" t="s">
        <v>267</v>
      </c>
      <c r="D112" s="99" t="s">
        <v>206</v>
      </c>
      <c r="E112" s="100">
        <v>2</v>
      </c>
      <c r="F112" s="100"/>
      <c r="G112" s="112"/>
    </row>
    <row r="113" spans="1:7" ht="15.75">
      <c r="A113" s="184"/>
      <c r="B113" s="184"/>
      <c r="C113" s="103" t="s">
        <v>268</v>
      </c>
      <c r="D113" s="99" t="s">
        <v>206</v>
      </c>
      <c r="E113" s="100">
        <v>1</v>
      </c>
      <c r="F113" s="100"/>
      <c r="G113" s="112"/>
    </row>
    <row r="114" spans="1:7" ht="15.75">
      <c r="A114" s="184"/>
      <c r="B114" s="184"/>
      <c r="C114" s="103" t="s">
        <v>219</v>
      </c>
      <c r="D114" s="96"/>
      <c r="E114" s="64"/>
      <c r="F114" s="64"/>
      <c r="G114" s="86"/>
    </row>
    <row r="115" spans="1:7" ht="15.75">
      <c r="A115" s="184"/>
      <c r="B115" s="184"/>
      <c r="C115" s="103" t="s">
        <v>269</v>
      </c>
      <c r="D115" s="99" t="s">
        <v>206</v>
      </c>
      <c r="E115" s="100">
        <v>2</v>
      </c>
      <c r="F115" s="100"/>
      <c r="G115" s="112"/>
    </row>
    <row r="116" spans="1:7" ht="15.75">
      <c r="A116" s="184"/>
      <c r="B116" s="184"/>
      <c r="C116" s="103" t="s">
        <v>265</v>
      </c>
      <c r="D116" s="99" t="s">
        <v>206</v>
      </c>
      <c r="E116" s="100">
        <v>5</v>
      </c>
      <c r="F116" s="100"/>
      <c r="G116" s="112"/>
    </row>
    <row r="117" spans="1:7" ht="15.75">
      <c r="A117" s="184"/>
      <c r="B117" s="184"/>
      <c r="C117" s="103" t="s">
        <v>270</v>
      </c>
      <c r="D117" s="99" t="s">
        <v>206</v>
      </c>
      <c r="E117" s="100">
        <v>2</v>
      </c>
      <c r="F117" s="100"/>
      <c r="G117" s="112"/>
    </row>
    <row r="118" spans="1:7" ht="15.75">
      <c r="A118" s="184"/>
      <c r="B118" s="184"/>
      <c r="C118" s="103" t="s">
        <v>271</v>
      </c>
      <c r="D118" s="99" t="s">
        <v>206</v>
      </c>
      <c r="E118" s="100">
        <v>1</v>
      </c>
      <c r="F118" s="100"/>
      <c r="G118" s="112"/>
    </row>
    <row r="119" spans="1:7" ht="15.75">
      <c r="A119" s="184"/>
      <c r="B119" s="184"/>
      <c r="C119" s="103" t="s">
        <v>272</v>
      </c>
      <c r="D119" s="99" t="s">
        <v>206</v>
      </c>
      <c r="E119" s="100">
        <v>2</v>
      </c>
      <c r="F119" s="100"/>
      <c r="G119" s="112"/>
    </row>
    <row r="120" spans="1:7" ht="15.75">
      <c r="A120" s="184"/>
      <c r="B120" s="184"/>
      <c r="C120" s="103" t="s">
        <v>220</v>
      </c>
      <c r="D120" s="96"/>
      <c r="E120" s="64"/>
      <c r="F120" s="64"/>
      <c r="G120" s="86"/>
    </row>
    <row r="121" spans="1:7" ht="13.5" customHeight="1">
      <c r="A121" s="184"/>
      <c r="B121" s="184"/>
      <c r="C121" s="103" t="s">
        <v>273</v>
      </c>
      <c r="D121" s="99" t="s">
        <v>206</v>
      </c>
      <c r="E121" s="100">
        <v>1</v>
      </c>
      <c r="F121" s="100"/>
      <c r="G121" s="112"/>
    </row>
    <row r="122" spans="1:7" ht="15.75">
      <c r="A122" s="184"/>
      <c r="B122" s="184"/>
      <c r="C122" s="103" t="s">
        <v>274</v>
      </c>
      <c r="D122" s="99" t="s">
        <v>206</v>
      </c>
      <c r="E122" s="100">
        <v>3</v>
      </c>
      <c r="F122" s="100"/>
      <c r="G122" s="112"/>
    </row>
    <row r="123" spans="1:7" ht="15.75">
      <c r="A123" s="184"/>
      <c r="B123" s="184"/>
      <c r="C123" s="103" t="s">
        <v>275</v>
      </c>
      <c r="D123" s="99" t="s">
        <v>206</v>
      </c>
      <c r="E123" s="100">
        <v>6</v>
      </c>
      <c r="F123" s="100"/>
      <c r="G123" s="112"/>
    </row>
    <row r="124" spans="1:7" ht="15.75">
      <c r="A124" s="184"/>
      <c r="B124" s="184"/>
      <c r="C124" s="103" t="s">
        <v>222</v>
      </c>
      <c r="D124" s="96"/>
      <c r="E124" s="64"/>
      <c r="F124" s="64"/>
      <c r="G124" s="86"/>
    </row>
    <row r="125" spans="1:7" ht="15.75">
      <c r="A125" s="184"/>
      <c r="B125" s="184"/>
      <c r="C125" s="62" t="s">
        <v>271</v>
      </c>
      <c r="D125" s="96" t="s">
        <v>206</v>
      </c>
      <c r="E125" s="64">
        <v>1</v>
      </c>
      <c r="F125" s="64"/>
      <c r="G125" s="86"/>
    </row>
    <row r="126" spans="1:7" ht="45" customHeight="1">
      <c r="A126" s="104" t="s">
        <v>276</v>
      </c>
      <c r="B126" s="104"/>
      <c r="C126" s="62" t="s">
        <v>277</v>
      </c>
      <c r="D126" s="99"/>
      <c r="E126" s="100"/>
      <c r="F126" s="100"/>
      <c r="G126" s="105"/>
    </row>
    <row r="127" spans="1:7" ht="33" customHeight="1">
      <c r="A127" s="184"/>
      <c r="B127" s="184"/>
      <c r="C127" s="62" t="s">
        <v>241</v>
      </c>
      <c r="D127" s="96"/>
      <c r="E127" s="64"/>
      <c r="F127" s="64"/>
      <c r="G127" s="86"/>
    </row>
    <row r="128" spans="1:7" ht="59.25" customHeight="1">
      <c r="A128" s="184"/>
      <c r="B128" s="184"/>
      <c r="C128" s="62" t="s">
        <v>278</v>
      </c>
      <c r="D128" s="96"/>
      <c r="E128" s="64"/>
      <c r="F128" s="64"/>
      <c r="G128" s="86"/>
    </row>
    <row r="129" spans="1:7" ht="49.5" customHeight="1">
      <c r="A129" s="184"/>
      <c r="B129" s="184"/>
      <c r="C129" s="62" t="s">
        <v>1727</v>
      </c>
      <c r="D129" s="96"/>
      <c r="E129" s="64"/>
      <c r="F129" s="64"/>
      <c r="G129" s="86"/>
    </row>
    <row r="130" spans="1:7" ht="29.25" customHeight="1">
      <c r="A130" s="184"/>
      <c r="B130" s="184"/>
      <c r="C130" s="62" t="s">
        <v>203</v>
      </c>
      <c r="D130" s="96"/>
      <c r="E130" s="64"/>
      <c r="F130" s="64"/>
      <c r="G130" s="86"/>
    </row>
    <row r="131" spans="1:7" ht="14.25" customHeight="1">
      <c r="A131" s="184"/>
      <c r="B131" s="184"/>
      <c r="C131" s="62"/>
      <c r="D131" s="96"/>
      <c r="E131" s="64"/>
      <c r="F131" s="64"/>
      <c r="G131" s="86"/>
    </row>
    <row r="132" spans="1:7" ht="15.75">
      <c r="A132" s="184"/>
      <c r="B132" s="184"/>
      <c r="C132" s="103" t="s">
        <v>204</v>
      </c>
      <c r="D132" s="96"/>
      <c r="E132" s="64"/>
      <c r="F132" s="64"/>
      <c r="G132" s="86"/>
    </row>
    <row r="133" spans="1:7" ht="14.25" customHeight="1">
      <c r="A133" s="184"/>
      <c r="B133" s="184"/>
      <c r="C133" s="103" t="s">
        <v>279</v>
      </c>
      <c r="D133" s="99" t="s">
        <v>206</v>
      </c>
      <c r="E133" s="100">
        <v>1</v>
      </c>
      <c r="F133" s="100"/>
      <c r="G133" s="112"/>
    </row>
    <row r="134" spans="1:7" ht="14.25" customHeight="1">
      <c r="A134" s="184"/>
      <c r="B134" s="106"/>
      <c r="C134" s="103" t="s">
        <v>280</v>
      </c>
      <c r="D134" s="99" t="s">
        <v>206</v>
      </c>
      <c r="E134" s="100">
        <v>1</v>
      </c>
      <c r="F134" s="100"/>
      <c r="G134" s="112"/>
    </row>
    <row r="135" spans="1:7" ht="14.25" customHeight="1">
      <c r="A135" s="184"/>
      <c r="B135" s="184"/>
      <c r="C135" s="103" t="s">
        <v>208</v>
      </c>
      <c r="D135" s="96"/>
      <c r="E135" s="64"/>
      <c r="F135" s="64"/>
      <c r="G135" s="86"/>
    </row>
    <row r="136" spans="1:7" ht="14.25" customHeight="1">
      <c r="A136" s="184"/>
      <c r="B136" s="184"/>
      <c r="C136" s="103" t="s">
        <v>281</v>
      </c>
      <c r="D136" s="99" t="s">
        <v>206</v>
      </c>
      <c r="E136" s="100">
        <v>1</v>
      </c>
      <c r="F136" s="100"/>
      <c r="G136" s="112"/>
    </row>
    <row r="137" spans="1:7" ht="14.25" customHeight="1">
      <c r="A137" s="184"/>
      <c r="B137" s="184"/>
      <c r="C137" s="103" t="s">
        <v>282</v>
      </c>
      <c r="D137" s="99" t="s">
        <v>206</v>
      </c>
      <c r="E137" s="100">
        <v>6</v>
      </c>
      <c r="F137" s="100"/>
      <c r="G137" s="112"/>
    </row>
    <row r="138" spans="1:7" ht="15.75">
      <c r="A138" s="184"/>
      <c r="B138" s="184"/>
      <c r="C138" s="62"/>
      <c r="D138" s="96"/>
      <c r="E138" s="64"/>
      <c r="F138" s="64"/>
      <c r="G138" s="86"/>
    </row>
    <row r="139" spans="1:7" ht="34.5" customHeight="1">
      <c r="A139" s="104" t="s">
        <v>283</v>
      </c>
      <c r="B139" s="104" t="s">
        <v>1222</v>
      </c>
      <c r="C139" s="62" t="s">
        <v>284</v>
      </c>
      <c r="D139" s="96"/>
      <c r="E139" s="64"/>
      <c r="F139" s="64"/>
      <c r="G139" s="86"/>
    </row>
    <row r="140" spans="1:7" ht="47.25">
      <c r="A140" s="184"/>
      <c r="B140" s="184"/>
      <c r="C140" s="62" t="s">
        <v>1509</v>
      </c>
      <c r="D140" s="96"/>
      <c r="E140" s="64"/>
      <c r="F140" s="64"/>
      <c r="G140" s="86"/>
    </row>
    <row r="141" spans="1:7" ht="36" customHeight="1">
      <c r="A141" s="184"/>
      <c r="B141" s="184"/>
      <c r="C141" s="62" t="s">
        <v>1728</v>
      </c>
      <c r="D141" s="96"/>
      <c r="E141" s="64"/>
      <c r="F141" s="64"/>
      <c r="G141" s="86"/>
    </row>
    <row r="142" spans="1:7" ht="15.75">
      <c r="A142" s="184"/>
      <c r="B142" s="184"/>
      <c r="C142" s="62" t="s">
        <v>285</v>
      </c>
      <c r="D142" s="96"/>
      <c r="E142" s="64"/>
      <c r="F142" s="64"/>
      <c r="G142" s="86"/>
    </row>
    <row r="143" spans="1:7" ht="15.75">
      <c r="A143" s="184"/>
      <c r="B143" s="184"/>
      <c r="C143" s="62"/>
      <c r="D143" s="96"/>
      <c r="E143" s="64"/>
      <c r="F143" s="64"/>
      <c r="G143" s="86"/>
    </row>
    <row r="144" spans="1:7" ht="15.75">
      <c r="A144" s="184"/>
      <c r="B144" s="184"/>
      <c r="C144" s="62" t="s">
        <v>204</v>
      </c>
      <c r="D144" s="96"/>
      <c r="E144" s="64"/>
      <c r="F144" s="64"/>
      <c r="G144" s="86"/>
    </row>
    <row r="145" spans="1:7" ht="15.75">
      <c r="A145" s="184"/>
      <c r="B145" s="184"/>
      <c r="C145" s="62" t="s">
        <v>286</v>
      </c>
      <c r="D145" s="96"/>
      <c r="E145" s="64"/>
      <c r="F145" s="64"/>
      <c r="G145" s="86"/>
    </row>
    <row r="146" spans="1:7" ht="15.75">
      <c r="A146" s="184"/>
      <c r="B146" s="184"/>
      <c r="C146" s="62" t="s">
        <v>208</v>
      </c>
      <c r="D146" s="96"/>
      <c r="E146" s="64"/>
      <c r="F146" s="64" t="s">
        <v>196</v>
      </c>
      <c r="G146" s="86"/>
    </row>
    <row r="147" spans="1:7" ht="31.5">
      <c r="A147" s="184"/>
      <c r="B147" s="184"/>
      <c r="C147" s="62" t="s">
        <v>287</v>
      </c>
      <c r="D147" s="96"/>
      <c r="E147" s="64"/>
      <c r="F147" s="64"/>
      <c r="G147" s="86"/>
    </row>
    <row r="148" spans="1:7" ht="15.75">
      <c r="A148" s="184"/>
      <c r="B148" s="184"/>
      <c r="C148" s="62" t="s">
        <v>222</v>
      </c>
      <c r="D148" s="96"/>
      <c r="E148" s="64"/>
      <c r="F148" s="64"/>
      <c r="G148" s="86"/>
    </row>
    <row r="149" spans="1:7" ht="15.75">
      <c r="A149" s="184"/>
      <c r="B149" s="184"/>
      <c r="C149" s="62" t="s">
        <v>288</v>
      </c>
      <c r="D149" s="96"/>
      <c r="E149" s="64"/>
      <c r="F149" s="64"/>
      <c r="G149" s="86"/>
    </row>
    <row r="150" spans="1:7" ht="15.75">
      <c r="A150" s="106"/>
      <c r="B150" s="106"/>
      <c r="C150" s="107" t="s">
        <v>192</v>
      </c>
      <c r="D150" s="99" t="s">
        <v>193</v>
      </c>
      <c r="E150" s="100">
        <v>109.95</v>
      </c>
      <c r="F150" s="100"/>
      <c r="G150" s="112"/>
    </row>
    <row r="151" spans="1:7" ht="15.75">
      <c r="A151" s="184"/>
      <c r="B151" s="184"/>
      <c r="C151" s="108"/>
      <c r="D151" s="96"/>
      <c r="E151" s="64"/>
      <c r="F151" s="64"/>
      <c r="G151" s="86"/>
    </row>
    <row r="152" spans="1:7" ht="15.75">
      <c r="A152" s="104" t="s">
        <v>289</v>
      </c>
      <c r="B152" s="104" t="s">
        <v>142</v>
      </c>
      <c r="C152" s="62" t="s">
        <v>290</v>
      </c>
      <c r="D152" s="96"/>
      <c r="E152" s="64"/>
      <c r="F152" s="64"/>
      <c r="G152" s="86"/>
    </row>
    <row r="153" spans="1:7" ht="116.25" customHeight="1">
      <c r="A153" s="184"/>
      <c r="B153" s="184"/>
      <c r="C153" s="62" t="s">
        <v>1729</v>
      </c>
      <c r="D153" s="96"/>
      <c r="E153" s="64"/>
      <c r="F153" s="64"/>
      <c r="G153" s="86"/>
    </row>
    <row r="154" spans="1:7" ht="47.25">
      <c r="A154" s="184"/>
      <c r="B154" s="184"/>
      <c r="C154" s="62" t="s">
        <v>291</v>
      </c>
      <c r="D154" s="96"/>
      <c r="E154" s="64"/>
      <c r="F154" s="64"/>
      <c r="G154" s="86"/>
    </row>
    <row r="155" spans="1:7" ht="31.5">
      <c r="A155" s="184"/>
      <c r="B155" s="184"/>
      <c r="C155" s="62" t="s">
        <v>292</v>
      </c>
      <c r="D155" s="96"/>
      <c r="E155" s="64"/>
      <c r="F155" s="64"/>
      <c r="G155" s="86"/>
    </row>
    <row r="156" spans="1:7" ht="15.75">
      <c r="A156" s="184"/>
      <c r="B156" s="184"/>
      <c r="C156" s="62" t="s">
        <v>208</v>
      </c>
      <c r="D156" s="96"/>
      <c r="E156" s="64"/>
      <c r="F156" s="64"/>
      <c r="G156" s="86"/>
    </row>
    <row r="157" spans="1:7" ht="15.75">
      <c r="A157" s="184"/>
      <c r="B157" s="184"/>
      <c r="C157" s="62" t="s">
        <v>293</v>
      </c>
      <c r="D157" s="96"/>
      <c r="E157" s="64"/>
      <c r="F157" s="64"/>
      <c r="G157" s="86"/>
    </row>
    <row r="158" spans="1:7" ht="15.75">
      <c r="A158" s="106"/>
      <c r="B158" s="106"/>
      <c r="C158" s="107" t="s">
        <v>192</v>
      </c>
      <c r="D158" s="99" t="s">
        <v>193</v>
      </c>
      <c r="E158" s="100">
        <v>18.89</v>
      </c>
      <c r="F158" s="100"/>
      <c r="G158" s="112"/>
    </row>
    <row r="159" spans="1:7" ht="15.75">
      <c r="A159" s="184"/>
      <c r="B159" s="184"/>
      <c r="C159" s="108"/>
      <c r="D159" s="96"/>
      <c r="E159" s="64"/>
      <c r="F159" s="64"/>
      <c r="G159" s="86"/>
    </row>
    <row r="160" spans="1:7" ht="15.75">
      <c r="A160" s="104" t="s">
        <v>294</v>
      </c>
      <c r="B160" s="104" t="s">
        <v>1013</v>
      </c>
      <c r="C160" s="62" t="s">
        <v>295</v>
      </c>
      <c r="D160" s="96"/>
      <c r="E160" s="64"/>
      <c r="F160" s="64"/>
      <c r="G160" s="86"/>
    </row>
    <row r="161" spans="1:7" ht="31.5">
      <c r="A161" s="184"/>
      <c r="B161" s="184"/>
      <c r="C161" s="62" t="s">
        <v>1730</v>
      </c>
      <c r="D161" s="96"/>
      <c r="E161" s="64"/>
      <c r="F161" s="64"/>
      <c r="G161" s="86"/>
    </row>
    <row r="162" spans="1:7" ht="17.25" customHeight="1">
      <c r="A162" s="184"/>
      <c r="B162" s="184"/>
      <c r="C162" s="62" t="s">
        <v>296</v>
      </c>
      <c r="D162" s="96"/>
      <c r="E162" s="64"/>
      <c r="F162" s="64"/>
      <c r="G162" s="86"/>
    </row>
    <row r="163" spans="1:7" ht="14.25" customHeight="1">
      <c r="A163" s="184"/>
      <c r="B163" s="184"/>
      <c r="C163" s="62" t="s">
        <v>208</v>
      </c>
      <c r="D163" s="96"/>
      <c r="E163" s="64"/>
      <c r="F163" s="64"/>
      <c r="G163" s="86"/>
    </row>
    <row r="164" spans="1:7" ht="17.25" customHeight="1">
      <c r="A164" s="184"/>
      <c r="B164" s="184"/>
      <c r="C164" s="62" t="s">
        <v>297</v>
      </c>
      <c r="D164" s="96"/>
      <c r="E164" s="64"/>
      <c r="F164" s="64"/>
      <c r="G164" s="86"/>
    </row>
    <row r="165" spans="1:7" ht="15.75">
      <c r="A165" s="106"/>
      <c r="B165" s="106"/>
      <c r="C165" s="107" t="s">
        <v>192</v>
      </c>
      <c r="D165" s="99" t="s">
        <v>193</v>
      </c>
      <c r="E165" s="100">
        <v>4.8</v>
      </c>
      <c r="F165" s="100"/>
      <c r="G165" s="112"/>
    </row>
    <row r="166" spans="1:7" ht="15.75">
      <c r="A166" s="184"/>
      <c r="B166" s="184"/>
      <c r="C166" s="108"/>
      <c r="D166" s="96"/>
      <c r="E166" s="64"/>
      <c r="F166" s="64"/>
      <c r="G166" s="86"/>
    </row>
    <row r="167" spans="1:7" ht="16.5" customHeight="1">
      <c r="A167" s="104" t="s">
        <v>298</v>
      </c>
      <c r="B167" s="104"/>
      <c r="C167" s="62" t="s">
        <v>299</v>
      </c>
      <c r="D167" s="96"/>
      <c r="E167" s="64"/>
      <c r="F167" s="64"/>
      <c r="G167" s="86"/>
    </row>
    <row r="168" spans="1:7" ht="35.25" customHeight="1">
      <c r="A168" s="184"/>
      <c r="B168" s="184"/>
      <c r="C168" s="62" t="s">
        <v>1730</v>
      </c>
      <c r="D168" s="96"/>
      <c r="E168" s="64"/>
      <c r="F168" s="64"/>
      <c r="G168" s="86"/>
    </row>
    <row r="169" spans="1:7" ht="21" customHeight="1">
      <c r="A169" s="184"/>
      <c r="B169" s="184"/>
      <c r="C169" s="62" t="s">
        <v>296</v>
      </c>
      <c r="D169" s="96"/>
      <c r="E169" s="64"/>
      <c r="F169" s="64"/>
      <c r="G169" s="86"/>
    </row>
    <row r="170" spans="1:7" ht="14.25" customHeight="1">
      <c r="A170" s="184"/>
      <c r="B170" s="184"/>
      <c r="C170" s="62"/>
      <c r="D170" s="96"/>
      <c r="E170" s="64"/>
      <c r="F170" s="64"/>
      <c r="G170" s="86"/>
    </row>
    <row r="171" spans="1:7" ht="15.75">
      <c r="A171" s="184"/>
      <c r="B171" s="184"/>
      <c r="C171" s="62" t="s">
        <v>204</v>
      </c>
      <c r="D171" s="96"/>
      <c r="E171" s="64"/>
      <c r="F171" s="64"/>
      <c r="G171" s="86"/>
    </row>
    <row r="172" spans="1:7" ht="15.75">
      <c r="A172" s="184"/>
      <c r="B172" s="184"/>
      <c r="C172" s="62" t="s">
        <v>300</v>
      </c>
      <c r="D172" s="96"/>
      <c r="E172" s="64"/>
      <c r="F172" s="64"/>
      <c r="G172" s="86"/>
    </row>
    <row r="173" spans="1:7" ht="15.75">
      <c r="A173" s="184"/>
      <c r="B173" s="184"/>
      <c r="C173" s="62" t="s">
        <v>208</v>
      </c>
      <c r="D173" s="96"/>
      <c r="E173" s="64"/>
      <c r="F173" s="64"/>
      <c r="G173" s="86"/>
    </row>
    <row r="174" spans="1:7" ht="29.25" customHeight="1">
      <c r="A174" s="184"/>
      <c r="B174" s="184"/>
      <c r="C174" s="62" t="s">
        <v>301</v>
      </c>
      <c r="D174" s="96"/>
      <c r="E174" s="64"/>
      <c r="F174" s="64"/>
      <c r="G174" s="86"/>
    </row>
    <row r="175" spans="1:7" ht="15.75">
      <c r="A175" s="106"/>
      <c r="B175" s="106"/>
      <c r="C175" s="107" t="s">
        <v>192</v>
      </c>
      <c r="D175" s="99" t="s">
        <v>193</v>
      </c>
      <c r="E175" s="100">
        <v>25.29</v>
      </c>
      <c r="F175" s="100"/>
      <c r="G175" s="112"/>
    </row>
    <row r="176" spans="1:7" ht="15.75">
      <c r="A176" s="184"/>
      <c r="B176" s="184"/>
      <c r="C176" s="108"/>
      <c r="D176" s="96"/>
      <c r="E176" s="64"/>
      <c r="F176" s="64"/>
      <c r="G176" s="86"/>
    </row>
    <row r="177" spans="1:7" ht="15.75">
      <c r="A177" s="104" t="s">
        <v>302</v>
      </c>
      <c r="B177" s="104" t="s">
        <v>1015</v>
      </c>
      <c r="C177" s="62" t="s">
        <v>303</v>
      </c>
      <c r="D177" s="96"/>
      <c r="E177" s="64"/>
      <c r="F177" s="64"/>
      <c r="G177" s="86"/>
    </row>
    <row r="178" spans="1:7" ht="31.5">
      <c r="A178" s="184"/>
      <c r="B178" s="184"/>
      <c r="C178" s="62" t="s">
        <v>1731</v>
      </c>
      <c r="D178" s="96"/>
      <c r="E178" s="64"/>
      <c r="F178" s="64"/>
      <c r="G178" s="86"/>
    </row>
    <row r="179" spans="1:7" ht="18.75" customHeight="1">
      <c r="A179" s="184"/>
      <c r="B179" s="184"/>
      <c r="C179" s="62" t="s">
        <v>296</v>
      </c>
      <c r="D179" s="96"/>
      <c r="E179" s="64"/>
      <c r="F179" s="64"/>
      <c r="G179" s="86"/>
    </row>
    <row r="180" spans="1:7" ht="14.25" customHeight="1">
      <c r="A180" s="184"/>
      <c r="B180" s="184"/>
      <c r="C180" s="62" t="s">
        <v>208</v>
      </c>
      <c r="D180" s="96"/>
      <c r="E180" s="64"/>
      <c r="F180" s="64"/>
      <c r="G180" s="86"/>
    </row>
    <row r="181" spans="1:7" ht="14.25" customHeight="1">
      <c r="A181" s="184"/>
      <c r="B181" s="184"/>
      <c r="C181" s="62" t="s">
        <v>304</v>
      </c>
      <c r="D181" s="96"/>
      <c r="E181" s="64"/>
      <c r="F181" s="64"/>
      <c r="G181" s="86"/>
    </row>
    <row r="182" spans="1:7" ht="14.25" customHeight="1">
      <c r="A182" s="106"/>
      <c r="B182" s="106"/>
      <c r="C182" s="107" t="s">
        <v>192</v>
      </c>
      <c r="D182" s="99" t="s">
        <v>193</v>
      </c>
      <c r="E182" s="100">
        <v>3.81</v>
      </c>
      <c r="F182" s="100"/>
      <c r="G182" s="112"/>
    </row>
    <row r="183" spans="1:7" ht="14.25" customHeight="1">
      <c r="A183" s="184"/>
      <c r="B183" s="184"/>
      <c r="C183" s="108"/>
      <c r="D183" s="96"/>
      <c r="E183" s="64"/>
      <c r="F183" s="64"/>
      <c r="G183" s="86"/>
    </row>
    <row r="184" spans="1:7" ht="45.75" customHeight="1">
      <c r="A184" s="104" t="s">
        <v>305</v>
      </c>
      <c r="B184" s="104"/>
      <c r="C184" s="62" t="s">
        <v>306</v>
      </c>
      <c r="D184" s="96"/>
      <c r="E184" s="64"/>
      <c r="F184" s="64"/>
      <c r="G184" s="86"/>
    </row>
    <row r="185" spans="1:7" ht="50.25" customHeight="1">
      <c r="A185" s="184"/>
      <c r="B185" s="184"/>
      <c r="C185" s="62" t="s">
        <v>1732</v>
      </c>
      <c r="D185" s="96"/>
      <c r="E185" s="64"/>
      <c r="F185" s="64"/>
      <c r="G185" s="86"/>
    </row>
    <row r="186" spans="1:7" ht="14.25" customHeight="1">
      <c r="A186" s="184"/>
      <c r="B186" s="184"/>
      <c r="C186" s="62" t="s">
        <v>307</v>
      </c>
      <c r="D186" s="96"/>
      <c r="E186" s="64"/>
      <c r="F186" s="64"/>
      <c r="G186" s="86"/>
    </row>
    <row r="187" spans="1:7" ht="14.25" customHeight="1">
      <c r="A187" s="184"/>
      <c r="B187" s="184"/>
      <c r="C187" s="62" t="s">
        <v>204</v>
      </c>
      <c r="D187" s="96"/>
      <c r="E187" s="64"/>
      <c r="F187" s="64"/>
      <c r="G187" s="86"/>
    </row>
    <row r="188" spans="1:7" ht="14.25" customHeight="1">
      <c r="A188" s="184"/>
      <c r="B188" s="184"/>
      <c r="C188" s="62" t="s">
        <v>308</v>
      </c>
      <c r="D188" s="96"/>
      <c r="E188" s="64"/>
      <c r="F188" s="64"/>
      <c r="G188" s="86"/>
    </row>
    <row r="189" spans="1:7" ht="14.25" customHeight="1">
      <c r="A189" s="106"/>
      <c r="B189" s="106"/>
      <c r="C189" s="107" t="s">
        <v>192</v>
      </c>
      <c r="D189" s="99" t="s">
        <v>193</v>
      </c>
      <c r="E189" s="100">
        <v>1.78</v>
      </c>
      <c r="F189" s="100"/>
      <c r="G189" s="112"/>
    </row>
    <row r="190" spans="1:7" ht="14.25" customHeight="1">
      <c r="A190" s="184"/>
      <c r="B190" s="184"/>
      <c r="C190" s="108"/>
      <c r="D190" s="96"/>
      <c r="E190" s="64"/>
      <c r="F190" s="64"/>
      <c r="G190" s="86"/>
    </row>
    <row r="191" spans="1:7" ht="63.75" customHeight="1">
      <c r="A191" s="104" t="s">
        <v>309</v>
      </c>
      <c r="B191" s="104" t="s">
        <v>1017</v>
      </c>
      <c r="C191" s="62" t="s">
        <v>310</v>
      </c>
      <c r="D191" s="96"/>
      <c r="E191" s="64"/>
      <c r="F191" s="64"/>
      <c r="G191" s="86"/>
    </row>
    <row r="192" spans="1:7" ht="48.75" customHeight="1">
      <c r="A192" s="184"/>
      <c r="B192" s="184"/>
      <c r="C192" s="62" t="s">
        <v>1733</v>
      </c>
      <c r="D192" s="96"/>
      <c r="E192" s="64"/>
      <c r="F192" s="64"/>
      <c r="G192" s="86"/>
    </row>
    <row r="193" spans="1:7" ht="14.25" customHeight="1">
      <c r="A193" s="184"/>
      <c r="B193" s="184"/>
      <c r="C193" s="62" t="s">
        <v>307</v>
      </c>
      <c r="D193" s="96"/>
      <c r="E193" s="64"/>
      <c r="F193" s="64"/>
      <c r="G193" s="86"/>
    </row>
    <row r="194" spans="1:7" ht="14.25" customHeight="1">
      <c r="A194" s="184"/>
      <c r="B194" s="184"/>
      <c r="C194" s="62" t="s">
        <v>208</v>
      </c>
      <c r="D194" s="96"/>
      <c r="E194" s="64"/>
      <c r="F194" s="64"/>
      <c r="G194" s="86"/>
    </row>
    <row r="195" spans="1:7" ht="14.25" customHeight="1">
      <c r="A195" s="184"/>
      <c r="B195" s="184"/>
      <c r="C195" s="62" t="s">
        <v>311</v>
      </c>
      <c r="D195" s="96"/>
      <c r="E195" s="64"/>
      <c r="F195" s="64"/>
      <c r="G195" s="86"/>
    </row>
    <row r="196" spans="1:7" ht="14.25" customHeight="1">
      <c r="A196" s="106"/>
      <c r="B196" s="106"/>
      <c r="C196" s="107" t="s">
        <v>192</v>
      </c>
      <c r="D196" s="99" t="s">
        <v>193</v>
      </c>
      <c r="E196" s="100">
        <v>1.54</v>
      </c>
      <c r="F196" s="100"/>
      <c r="G196" s="112"/>
    </row>
    <row r="197" spans="1:7" ht="14.25" customHeight="1">
      <c r="A197" s="184"/>
      <c r="B197" s="184"/>
      <c r="C197" s="108"/>
      <c r="D197" s="96"/>
      <c r="E197" s="64"/>
      <c r="F197" s="64"/>
      <c r="G197" s="86"/>
    </row>
    <row r="198" spans="1:7" ht="65.25" customHeight="1">
      <c r="A198" s="104" t="s">
        <v>312</v>
      </c>
      <c r="B198" s="104" t="s">
        <v>718</v>
      </c>
      <c r="C198" s="62" t="s">
        <v>313</v>
      </c>
      <c r="D198" s="96"/>
      <c r="E198" s="64"/>
      <c r="F198" s="64"/>
      <c r="G198" s="86"/>
    </row>
    <row r="199" spans="1:7" ht="51" customHeight="1">
      <c r="A199" s="184"/>
      <c r="B199" s="184"/>
      <c r="C199" s="62" t="s">
        <v>1734</v>
      </c>
      <c r="D199" s="96"/>
      <c r="E199" s="64"/>
      <c r="F199" s="64"/>
      <c r="G199" s="86"/>
    </row>
    <row r="200" spans="1:7" ht="14.25" customHeight="1">
      <c r="A200" s="184"/>
      <c r="B200" s="184"/>
      <c r="C200" s="62" t="s">
        <v>307</v>
      </c>
      <c r="D200" s="96"/>
      <c r="E200" s="64"/>
      <c r="F200" s="64"/>
      <c r="G200" s="86"/>
    </row>
    <row r="201" spans="1:7" ht="14.25" customHeight="1">
      <c r="A201" s="184"/>
      <c r="B201" s="184"/>
      <c r="C201" s="62" t="s">
        <v>314</v>
      </c>
      <c r="D201" s="96"/>
      <c r="E201" s="64"/>
      <c r="F201" s="64"/>
      <c r="G201" s="86"/>
    </row>
    <row r="202" spans="1:7" ht="14.25" customHeight="1">
      <c r="A202" s="184"/>
      <c r="B202" s="184"/>
      <c r="C202" s="62" t="s">
        <v>315</v>
      </c>
      <c r="D202" s="96" t="s">
        <v>221</v>
      </c>
      <c r="E202" s="64"/>
      <c r="F202" s="64"/>
      <c r="G202" s="86"/>
    </row>
    <row r="203" spans="1:7" ht="14.25" customHeight="1">
      <c r="A203" s="106"/>
      <c r="B203" s="106"/>
      <c r="C203" s="107" t="s">
        <v>192</v>
      </c>
      <c r="D203" s="99" t="s">
        <v>193</v>
      </c>
      <c r="E203" s="100">
        <v>0.81</v>
      </c>
      <c r="F203" s="100"/>
      <c r="G203" s="112"/>
    </row>
    <row r="204" spans="1:7" ht="14.25" customHeight="1">
      <c r="A204" s="184"/>
      <c r="B204" s="184"/>
      <c r="C204" s="108"/>
      <c r="D204" s="96"/>
      <c r="E204" s="64"/>
      <c r="F204" s="64"/>
      <c r="G204" s="86"/>
    </row>
    <row r="205" spans="1:7" ht="21.75" customHeight="1">
      <c r="A205" s="104" t="s">
        <v>316</v>
      </c>
      <c r="B205" s="104" t="s">
        <v>721</v>
      </c>
      <c r="C205" s="62" t="s">
        <v>317</v>
      </c>
      <c r="D205" s="96"/>
      <c r="E205" s="64"/>
      <c r="F205" s="64"/>
      <c r="G205" s="86"/>
    </row>
    <row r="206" spans="1:7" ht="83.25" customHeight="1">
      <c r="A206" s="184"/>
      <c r="B206" s="184"/>
      <c r="C206" s="62" t="s">
        <v>1735</v>
      </c>
      <c r="D206" s="96"/>
      <c r="E206" s="64"/>
      <c r="F206" s="64"/>
      <c r="G206" s="86"/>
    </row>
    <row r="207" spans="1:7" ht="31.5" customHeight="1">
      <c r="A207" s="184"/>
      <c r="B207" s="184"/>
      <c r="C207" s="62" t="s">
        <v>318</v>
      </c>
      <c r="D207" s="96"/>
      <c r="E207" s="64"/>
      <c r="F207" s="64"/>
      <c r="G207" s="86"/>
    </row>
    <row r="208" spans="1:7" ht="14.25" customHeight="1">
      <c r="A208" s="184"/>
      <c r="B208" s="184"/>
      <c r="C208" s="62" t="s">
        <v>204</v>
      </c>
      <c r="D208" s="96"/>
      <c r="E208" s="64"/>
      <c r="F208" s="64"/>
      <c r="G208" s="86"/>
    </row>
    <row r="209" spans="1:7" ht="14.25" customHeight="1">
      <c r="A209" s="184"/>
      <c r="B209" s="184"/>
      <c r="C209" s="62" t="s">
        <v>319</v>
      </c>
      <c r="D209" s="96"/>
      <c r="E209" s="64"/>
      <c r="F209" s="64"/>
      <c r="G209" s="86"/>
    </row>
    <row r="210" spans="1:7" ht="14.25" customHeight="1">
      <c r="A210" s="184"/>
      <c r="B210" s="184"/>
      <c r="C210" s="62" t="s">
        <v>208</v>
      </c>
      <c r="D210" s="96"/>
      <c r="E210" s="64"/>
      <c r="F210" s="64"/>
      <c r="G210" s="86"/>
    </row>
    <row r="211" spans="1:7" ht="14.25" customHeight="1">
      <c r="A211" s="184"/>
      <c r="B211" s="184"/>
      <c r="C211" s="62" t="s">
        <v>320</v>
      </c>
      <c r="D211" s="96"/>
      <c r="E211" s="64"/>
      <c r="F211" s="64"/>
      <c r="G211" s="86"/>
    </row>
    <row r="212" spans="1:7" ht="14.25" customHeight="1">
      <c r="A212" s="106"/>
      <c r="B212" s="106"/>
      <c r="C212" s="107" t="s">
        <v>192</v>
      </c>
      <c r="D212" s="99" t="s">
        <v>193</v>
      </c>
      <c r="E212" s="100">
        <v>127.64</v>
      </c>
      <c r="F212" s="100"/>
      <c r="G212" s="112"/>
    </row>
    <row r="213" spans="1:7" ht="14.25" customHeight="1">
      <c r="A213" s="184"/>
      <c r="B213" s="184"/>
      <c r="C213" s="108"/>
      <c r="D213" s="96"/>
      <c r="E213" s="64"/>
      <c r="F213" s="64"/>
      <c r="G213" s="86"/>
    </row>
    <row r="214" spans="1:7" ht="45.75" customHeight="1">
      <c r="A214" s="104" t="s">
        <v>321</v>
      </c>
      <c r="B214" s="104" t="s">
        <v>725</v>
      </c>
      <c r="C214" s="62" t="s">
        <v>322</v>
      </c>
      <c r="D214" s="96"/>
      <c r="E214" s="64"/>
      <c r="F214" s="64"/>
      <c r="G214" s="86"/>
    </row>
    <row r="215" spans="1:7" ht="31.5" customHeight="1">
      <c r="A215" s="184"/>
      <c r="B215" s="184"/>
      <c r="C215" s="62" t="s">
        <v>323</v>
      </c>
      <c r="D215" s="96"/>
      <c r="E215" s="64"/>
      <c r="F215" s="64"/>
      <c r="G215" s="86"/>
    </row>
    <row r="216" spans="1:7" ht="53.25" customHeight="1">
      <c r="A216" s="184"/>
      <c r="B216" s="184"/>
      <c r="C216" s="62" t="s">
        <v>1736</v>
      </c>
      <c r="D216" s="96"/>
      <c r="E216" s="64"/>
      <c r="F216" s="64"/>
      <c r="G216" s="86"/>
    </row>
    <row r="217" spans="1:7" ht="14.25" customHeight="1">
      <c r="A217" s="184"/>
      <c r="B217" s="184"/>
      <c r="C217" s="62" t="s">
        <v>324</v>
      </c>
      <c r="D217" s="96"/>
      <c r="E217" s="64"/>
      <c r="F217" s="64"/>
      <c r="G217" s="86"/>
    </row>
    <row r="218" spans="1:7" ht="14.25" customHeight="1">
      <c r="A218" s="184"/>
      <c r="B218" s="184"/>
      <c r="C218" s="102" t="s">
        <v>204</v>
      </c>
      <c r="D218" s="96"/>
      <c r="E218" s="64"/>
      <c r="F218" s="64"/>
      <c r="G218" s="86"/>
    </row>
    <row r="219" spans="1:7" ht="14.25" customHeight="1">
      <c r="A219" s="184"/>
      <c r="B219" s="184"/>
      <c r="C219" s="62" t="s">
        <v>325</v>
      </c>
      <c r="D219" s="96"/>
      <c r="E219" s="64"/>
      <c r="F219" s="64"/>
      <c r="G219" s="86"/>
    </row>
    <row r="220" spans="1:7" ht="14.25" customHeight="1">
      <c r="A220" s="184"/>
      <c r="B220" s="184"/>
      <c r="C220" s="109" t="s">
        <v>326</v>
      </c>
      <c r="D220" s="96"/>
      <c r="E220" s="64"/>
      <c r="F220" s="64"/>
      <c r="G220" s="86"/>
    </row>
    <row r="221" spans="1:7" ht="14.25" customHeight="1">
      <c r="A221" s="184"/>
      <c r="B221" s="184"/>
      <c r="C221" s="62" t="s">
        <v>327</v>
      </c>
      <c r="D221" s="96"/>
      <c r="E221" s="64"/>
      <c r="F221" s="64"/>
      <c r="G221" s="86"/>
    </row>
    <row r="222" spans="1:7" ht="14.25" customHeight="1">
      <c r="A222" s="184"/>
      <c r="B222" s="184"/>
      <c r="C222" s="62">
        <v>2.91</v>
      </c>
      <c r="D222" s="96"/>
      <c r="E222" s="64"/>
      <c r="F222" s="64"/>
      <c r="G222" s="86"/>
    </row>
    <row r="223" spans="1:7" ht="14.25" customHeight="1">
      <c r="A223" s="184"/>
      <c r="B223" s="184"/>
      <c r="C223" s="102" t="s">
        <v>208</v>
      </c>
      <c r="D223" s="96"/>
      <c r="E223" s="64"/>
      <c r="F223" s="64"/>
      <c r="G223" s="86"/>
    </row>
    <row r="224" spans="1:7" ht="14.25" customHeight="1">
      <c r="A224" s="184"/>
      <c r="B224" s="184"/>
      <c r="C224" s="62" t="s">
        <v>325</v>
      </c>
      <c r="D224" s="96"/>
      <c r="E224" s="64"/>
      <c r="F224" s="64"/>
      <c r="G224" s="86"/>
    </row>
    <row r="225" spans="1:7" ht="31.5" customHeight="1">
      <c r="A225" s="184"/>
      <c r="B225" s="184"/>
      <c r="C225" s="62" t="s">
        <v>328</v>
      </c>
      <c r="D225" s="96"/>
      <c r="E225" s="64"/>
      <c r="F225" s="64"/>
      <c r="G225" s="86"/>
    </row>
    <row r="226" spans="1:7" ht="14.25" customHeight="1">
      <c r="A226" s="184"/>
      <c r="B226" s="184"/>
      <c r="C226" s="62" t="s">
        <v>327</v>
      </c>
      <c r="D226" s="96"/>
      <c r="E226" s="64"/>
      <c r="F226" s="64"/>
      <c r="G226" s="86"/>
    </row>
    <row r="227" spans="1:7" ht="30.75" customHeight="1">
      <c r="A227" s="184"/>
      <c r="B227" s="184"/>
      <c r="C227" s="62" t="s">
        <v>329</v>
      </c>
      <c r="D227" s="96"/>
      <c r="E227" s="64"/>
      <c r="F227" s="64"/>
      <c r="G227" s="86"/>
    </row>
    <row r="228" spans="1:7" ht="14.25" customHeight="1">
      <c r="A228" s="184"/>
      <c r="B228" s="184"/>
      <c r="C228" s="102" t="s">
        <v>219</v>
      </c>
      <c r="D228" s="96"/>
      <c r="E228" s="64"/>
      <c r="F228" s="64"/>
      <c r="G228" s="86"/>
    </row>
    <row r="229" spans="1:7" ht="14.25" customHeight="1">
      <c r="A229" s="184"/>
      <c r="B229" s="184"/>
      <c r="C229" s="62" t="s">
        <v>325</v>
      </c>
      <c r="D229" s="96"/>
      <c r="E229" s="64"/>
      <c r="F229" s="64"/>
      <c r="G229" s="86"/>
    </row>
    <row r="230" spans="1:7" ht="14.25" customHeight="1">
      <c r="A230" s="184"/>
      <c r="B230" s="184"/>
      <c r="C230" s="62" t="s">
        <v>330</v>
      </c>
      <c r="D230" s="96"/>
      <c r="E230" s="64"/>
      <c r="F230" s="64"/>
      <c r="G230" s="86"/>
    </row>
    <row r="231" spans="1:7" ht="14.25" customHeight="1">
      <c r="A231" s="184"/>
      <c r="B231" s="184"/>
      <c r="C231" s="62" t="s">
        <v>327</v>
      </c>
      <c r="D231" s="96"/>
      <c r="E231" s="64"/>
      <c r="F231" s="64"/>
      <c r="G231" s="86"/>
    </row>
    <row r="232" spans="1:7" ht="14.25" customHeight="1">
      <c r="A232" s="184"/>
      <c r="B232" s="184"/>
      <c r="C232" s="62" t="s">
        <v>331</v>
      </c>
      <c r="D232" s="96"/>
      <c r="E232" s="64"/>
      <c r="F232" s="64"/>
      <c r="G232" s="86"/>
    </row>
    <row r="233" spans="1:7" ht="14.25" customHeight="1">
      <c r="A233" s="184"/>
      <c r="B233" s="184"/>
      <c r="C233" s="102" t="s">
        <v>220</v>
      </c>
      <c r="D233" s="96"/>
      <c r="E233" s="64"/>
      <c r="F233" s="64"/>
      <c r="G233" s="86"/>
    </row>
    <row r="234" spans="1:7" ht="14.25" customHeight="1">
      <c r="A234" s="184"/>
      <c r="B234" s="184"/>
      <c r="C234" s="62" t="s">
        <v>325</v>
      </c>
      <c r="D234" s="96"/>
      <c r="E234" s="64"/>
      <c r="F234" s="64"/>
      <c r="G234" s="86"/>
    </row>
    <row r="235" spans="1:7" ht="14.25" customHeight="1">
      <c r="A235" s="184"/>
      <c r="B235" s="184"/>
      <c r="C235" s="62" t="s">
        <v>332</v>
      </c>
      <c r="D235" s="96"/>
      <c r="E235" s="64"/>
      <c r="F235" s="64"/>
      <c r="G235" s="86"/>
    </row>
    <row r="236" spans="1:7" ht="14.25" customHeight="1">
      <c r="A236" s="184"/>
      <c r="B236" s="184"/>
      <c r="C236" s="62" t="s">
        <v>327</v>
      </c>
      <c r="D236" s="96"/>
      <c r="E236" s="64"/>
      <c r="F236" s="64"/>
      <c r="G236" s="86"/>
    </row>
    <row r="237" spans="1:7" ht="14.25" customHeight="1">
      <c r="A237" s="184"/>
      <c r="B237" s="184"/>
      <c r="C237" s="62">
        <v>6.17</v>
      </c>
      <c r="D237" s="96"/>
      <c r="E237" s="64"/>
      <c r="F237" s="64"/>
      <c r="G237" s="86"/>
    </row>
    <row r="238" spans="1:7" ht="14.25" customHeight="1">
      <c r="A238" s="106"/>
      <c r="B238" s="106"/>
      <c r="C238" s="107" t="s">
        <v>192</v>
      </c>
      <c r="D238" s="99" t="s">
        <v>193</v>
      </c>
      <c r="E238" s="100">
        <v>624.36</v>
      </c>
      <c r="F238" s="100"/>
      <c r="G238" s="112"/>
    </row>
    <row r="239" spans="1:7" ht="14.25" customHeight="1">
      <c r="A239" s="184"/>
      <c r="B239" s="184"/>
      <c r="C239" s="108"/>
      <c r="D239" s="96"/>
      <c r="E239" s="64"/>
      <c r="F239" s="64"/>
      <c r="G239" s="86"/>
    </row>
    <row r="240" spans="1:7" ht="31.5">
      <c r="A240" s="104" t="s">
        <v>333</v>
      </c>
      <c r="B240" s="104" t="s">
        <v>611</v>
      </c>
      <c r="C240" s="62" t="s">
        <v>334</v>
      </c>
      <c r="D240" s="96"/>
      <c r="E240" s="64"/>
      <c r="F240" s="64"/>
      <c r="G240" s="86"/>
    </row>
    <row r="241" spans="1:7" ht="84" customHeight="1">
      <c r="A241" s="184"/>
      <c r="B241" s="184"/>
      <c r="C241" s="62" t="s">
        <v>1737</v>
      </c>
      <c r="D241" s="96"/>
      <c r="E241" s="64"/>
      <c r="F241" s="64"/>
      <c r="G241" s="86"/>
    </row>
    <row r="242" spans="1:7" ht="31.5">
      <c r="A242" s="184"/>
      <c r="B242" s="184"/>
      <c r="C242" s="62" t="s">
        <v>335</v>
      </c>
      <c r="D242" s="96"/>
      <c r="E242" s="64"/>
      <c r="F242" s="64"/>
      <c r="G242" s="86"/>
    </row>
    <row r="243" spans="1:7" ht="15.75">
      <c r="A243" s="184"/>
      <c r="B243" s="184"/>
      <c r="C243" s="62" t="s">
        <v>208</v>
      </c>
      <c r="D243" s="96"/>
      <c r="E243" s="64"/>
      <c r="F243" s="64"/>
      <c r="G243" s="86"/>
    </row>
    <row r="244" spans="1:7" ht="15.75">
      <c r="A244" s="184"/>
      <c r="B244" s="184"/>
      <c r="C244" s="62" t="s">
        <v>336</v>
      </c>
      <c r="D244" s="96"/>
      <c r="E244" s="64"/>
      <c r="F244" s="64"/>
      <c r="G244" s="86"/>
    </row>
    <row r="245" spans="1:7" ht="15.75">
      <c r="A245" s="106"/>
      <c r="B245" s="106"/>
      <c r="C245" s="107" t="s">
        <v>192</v>
      </c>
      <c r="D245" s="99" t="s">
        <v>193</v>
      </c>
      <c r="E245" s="100">
        <v>48.43</v>
      </c>
      <c r="F245" s="100"/>
      <c r="G245" s="112"/>
    </row>
    <row r="246" spans="1:7" ht="15.75">
      <c r="A246" s="184"/>
      <c r="B246" s="184"/>
      <c r="C246" s="108"/>
      <c r="D246" s="96"/>
      <c r="E246" s="64"/>
      <c r="F246" s="64"/>
      <c r="G246" s="86"/>
    </row>
    <row r="247" spans="1:7" ht="30.75" customHeight="1">
      <c r="A247" s="104" t="s">
        <v>337</v>
      </c>
      <c r="B247" s="104" t="s">
        <v>612</v>
      </c>
      <c r="C247" s="62" t="s">
        <v>1510</v>
      </c>
      <c r="D247" s="96"/>
      <c r="E247" s="64"/>
      <c r="F247" s="64"/>
      <c r="G247" s="86"/>
    </row>
    <row r="248" spans="1:7" ht="82.5" customHeight="1">
      <c r="A248" s="184"/>
      <c r="B248" s="184"/>
      <c r="C248" s="62" t="s">
        <v>1738</v>
      </c>
      <c r="D248" s="96"/>
      <c r="E248" s="64"/>
      <c r="F248" s="64"/>
      <c r="G248" s="86"/>
    </row>
    <row r="249" spans="1:7" ht="30" customHeight="1">
      <c r="A249" s="184"/>
      <c r="B249" s="184"/>
      <c r="C249" s="62" t="s">
        <v>335</v>
      </c>
      <c r="D249" s="96"/>
      <c r="E249" s="64"/>
      <c r="F249" s="64"/>
      <c r="G249" s="86"/>
    </row>
    <row r="250" spans="1:7" ht="14.25" customHeight="1">
      <c r="A250" s="184"/>
      <c r="B250" s="184"/>
      <c r="C250" s="62" t="s">
        <v>208</v>
      </c>
      <c r="D250" s="96"/>
      <c r="E250" s="64"/>
      <c r="F250" s="64"/>
      <c r="G250" s="86"/>
    </row>
    <row r="251" spans="1:7" ht="14.25" customHeight="1">
      <c r="A251" s="184"/>
      <c r="B251" s="184"/>
      <c r="C251" s="62" t="s">
        <v>338</v>
      </c>
      <c r="D251" s="96"/>
      <c r="E251" s="64"/>
      <c r="F251" s="64"/>
      <c r="G251" s="86"/>
    </row>
    <row r="252" spans="1:7" ht="15.75">
      <c r="A252" s="106"/>
      <c r="B252" s="106"/>
      <c r="C252" s="107" t="s">
        <v>192</v>
      </c>
      <c r="D252" s="99" t="s">
        <v>193</v>
      </c>
      <c r="E252" s="100">
        <v>261.58</v>
      </c>
      <c r="F252" s="100"/>
      <c r="G252" s="112"/>
    </row>
    <row r="253" spans="1:7" ht="15.75">
      <c r="A253" s="184"/>
      <c r="B253" s="184"/>
      <c r="C253" s="108"/>
      <c r="D253" s="96"/>
      <c r="E253" s="64"/>
      <c r="F253" s="64"/>
      <c r="G253" s="86"/>
    </row>
    <row r="254" spans="1:7" ht="33" customHeight="1">
      <c r="A254" s="104" t="s">
        <v>339</v>
      </c>
      <c r="B254" s="104" t="s">
        <v>616</v>
      </c>
      <c r="C254" s="62" t="s">
        <v>340</v>
      </c>
      <c r="D254" s="96"/>
      <c r="E254" s="64"/>
      <c r="F254" s="64"/>
      <c r="G254" s="86"/>
    </row>
    <row r="255" spans="1:7" ht="66.75" customHeight="1">
      <c r="A255" s="184"/>
      <c r="B255" s="184"/>
      <c r="C255" s="62" t="s">
        <v>1739</v>
      </c>
      <c r="D255" s="96"/>
      <c r="E255" s="64"/>
      <c r="F255" s="64"/>
      <c r="G255" s="86"/>
    </row>
    <row r="256" spans="1:7" ht="31.5">
      <c r="A256" s="184"/>
      <c r="B256" s="184"/>
      <c r="C256" s="62" t="s">
        <v>663</v>
      </c>
      <c r="D256" s="96"/>
      <c r="E256" s="64"/>
      <c r="F256" s="64"/>
      <c r="G256" s="86"/>
    </row>
    <row r="257" spans="1:7" ht="15.75">
      <c r="A257" s="184"/>
      <c r="B257" s="184"/>
      <c r="C257" s="62" t="s">
        <v>208</v>
      </c>
      <c r="D257" s="96"/>
      <c r="E257" s="64"/>
      <c r="F257" s="64"/>
      <c r="G257" s="86"/>
    </row>
    <row r="258" spans="1:7" ht="15.75">
      <c r="A258" s="184"/>
      <c r="B258" s="184"/>
      <c r="C258" s="62" t="s">
        <v>664</v>
      </c>
      <c r="D258" s="96"/>
      <c r="E258" s="64"/>
      <c r="F258" s="64"/>
      <c r="G258" s="86"/>
    </row>
    <row r="259" spans="1:7" ht="15.75">
      <c r="A259" s="106"/>
      <c r="B259" s="106"/>
      <c r="C259" s="107" t="s">
        <v>192</v>
      </c>
      <c r="D259" s="99" t="s">
        <v>193</v>
      </c>
      <c r="E259" s="100">
        <v>416.38</v>
      </c>
      <c r="F259" s="100"/>
      <c r="G259" s="112"/>
    </row>
    <row r="260" spans="1:7" ht="15.75">
      <c r="A260" s="184"/>
      <c r="B260" s="184"/>
      <c r="C260" s="108"/>
      <c r="D260" s="96"/>
      <c r="E260" s="64"/>
      <c r="F260" s="64"/>
      <c r="G260" s="86"/>
    </row>
    <row r="261" spans="1:7" ht="31.5">
      <c r="A261" s="104" t="s">
        <v>665</v>
      </c>
      <c r="B261" s="104" t="s">
        <v>618</v>
      </c>
      <c r="C261" s="62" t="s">
        <v>666</v>
      </c>
      <c r="D261" s="96"/>
      <c r="E261" s="64"/>
      <c r="F261" s="64"/>
      <c r="G261" s="86"/>
    </row>
    <row r="262" spans="1:7" ht="66.75" customHeight="1">
      <c r="A262" s="184"/>
      <c r="B262" s="184"/>
      <c r="C262" s="62" t="s">
        <v>1740</v>
      </c>
      <c r="D262" s="96"/>
      <c r="E262" s="64"/>
      <c r="F262" s="64"/>
      <c r="G262" s="86"/>
    </row>
    <row r="263" spans="1:7" ht="31.5">
      <c r="A263" s="184"/>
      <c r="B263" s="184"/>
      <c r="C263" s="62" t="s">
        <v>663</v>
      </c>
      <c r="D263" s="96"/>
      <c r="E263" s="64"/>
      <c r="F263" s="64"/>
      <c r="G263" s="86"/>
    </row>
    <row r="264" spans="1:7" ht="15.75">
      <c r="A264" s="184"/>
      <c r="B264" s="184"/>
      <c r="C264" s="62" t="s">
        <v>208</v>
      </c>
      <c r="D264" s="96"/>
      <c r="E264" s="64"/>
      <c r="F264" s="64"/>
      <c r="G264" s="86"/>
    </row>
    <row r="265" spans="1:7" ht="31.5">
      <c r="A265" s="184"/>
      <c r="B265" s="184"/>
      <c r="C265" s="62" t="s">
        <v>667</v>
      </c>
      <c r="D265" s="96"/>
      <c r="E265" s="64"/>
      <c r="F265" s="64"/>
      <c r="G265" s="86"/>
    </row>
    <row r="266" spans="1:7" ht="15.75">
      <c r="A266" s="184"/>
      <c r="B266" s="184"/>
      <c r="C266" s="62" t="s">
        <v>219</v>
      </c>
      <c r="D266" s="96"/>
      <c r="E266" s="64"/>
      <c r="F266" s="64"/>
      <c r="G266" s="86"/>
    </row>
    <row r="267" spans="1:7" ht="15.75">
      <c r="A267" s="184"/>
      <c r="B267" s="184"/>
      <c r="C267" s="62" t="s">
        <v>668</v>
      </c>
      <c r="D267" s="96"/>
      <c r="E267" s="64"/>
      <c r="F267" s="64"/>
      <c r="G267" s="86"/>
    </row>
    <row r="268" spans="1:7" ht="15.75">
      <c r="A268" s="106"/>
      <c r="B268" s="106"/>
      <c r="C268" s="107" t="s">
        <v>192</v>
      </c>
      <c r="D268" s="99" t="s">
        <v>193</v>
      </c>
      <c r="E268" s="100">
        <v>206.22</v>
      </c>
      <c r="F268" s="100"/>
      <c r="G268" s="112"/>
    </row>
    <row r="269" spans="1:7" ht="15.75">
      <c r="A269" s="184"/>
      <c r="B269" s="184"/>
      <c r="C269" s="108"/>
      <c r="D269" s="96"/>
      <c r="E269" s="64"/>
      <c r="F269" s="64"/>
      <c r="G269" s="86"/>
    </row>
    <row r="270" spans="1:7" ht="31.5">
      <c r="A270" s="104" t="s">
        <v>669</v>
      </c>
      <c r="B270" s="104" t="s">
        <v>619</v>
      </c>
      <c r="C270" s="62" t="s">
        <v>670</v>
      </c>
      <c r="D270" s="96"/>
      <c r="E270" s="64"/>
      <c r="F270" s="64"/>
      <c r="G270" s="86"/>
    </row>
    <row r="271" spans="1:7" ht="68.25" customHeight="1">
      <c r="A271" s="184"/>
      <c r="B271" s="184"/>
      <c r="C271" s="62" t="s">
        <v>1741</v>
      </c>
      <c r="D271" s="96"/>
      <c r="E271" s="64"/>
      <c r="F271" s="64"/>
      <c r="G271" s="86"/>
    </row>
    <row r="272" spans="1:7" ht="15.75">
      <c r="A272" s="184"/>
      <c r="B272" s="184"/>
      <c r="C272" s="62" t="s">
        <v>671</v>
      </c>
      <c r="D272" s="96"/>
      <c r="E272" s="64"/>
      <c r="F272" s="64"/>
      <c r="G272" s="86"/>
    </row>
    <row r="273" spans="1:7" ht="15.75">
      <c r="A273" s="184"/>
      <c r="B273" s="184"/>
      <c r="C273" s="62" t="s">
        <v>220</v>
      </c>
      <c r="D273" s="96"/>
      <c r="E273" s="64"/>
      <c r="F273" s="64"/>
      <c r="G273" s="86"/>
    </row>
    <row r="274" spans="1:7" ht="31.5">
      <c r="A274" s="184"/>
      <c r="B274" s="184"/>
      <c r="C274" s="62" t="s">
        <v>672</v>
      </c>
      <c r="D274" s="96"/>
      <c r="E274" s="64"/>
      <c r="F274" s="64"/>
      <c r="G274" s="86"/>
    </row>
    <row r="275" spans="1:7" ht="15.75">
      <c r="A275" s="184"/>
      <c r="B275" s="184"/>
      <c r="C275" s="62" t="s">
        <v>222</v>
      </c>
      <c r="D275" s="96"/>
      <c r="E275" s="64"/>
      <c r="F275" s="64"/>
      <c r="G275" s="86"/>
    </row>
    <row r="276" spans="1:7" ht="15.75">
      <c r="A276" s="184"/>
      <c r="B276" s="184"/>
      <c r="C276" s="62">
        <v>5.28</v>
      </c>
      <c r="D276" s="96"/>
      <c r="E276" s="64"/>
      <c r="F276" s="64"/>
      <c r="G276" s="86"/>
    </row>
    <row r="277" spans="1:7" ht="15.75">
      <c r="A277" s="106"/>
      <c r="B277" s="106"/>
      <c r="C277" s="107" t="s">
        <v>192</v>
      </c>
      <c r="D277" s="99" t="s">
        <v>193</v>
      </c>
      <c r="E277" s="100">
        <v>128.75</v>
      </c>
      <c r="F277" s="100"/>
      <c r="G277" s="112"/>
    </row>
    <row r="278" spans="1:7" ht="15.75">
      <c r="A278" s="184"/>
      <c r="B278" s="184"/>
      <c r="C278" s="62"/>
      <c r="D278" s="96"/>
      <c r="E278" s="64"/>
      <c r="F278" s="64"/>
      <c r="G278" s="86"/>
    </row>
    <row r="279" spans="1:7" ht="24" customHeight="1">
      <c r="A279" s="104" t="s">
        <v>673</v>
      </c>
      <c r="B279" s="104" t="s">
        <v>620</v>
      </c>
      <c r="C279" s="62" t="s">
        <v>1511</v>
      </c>
      <c r="D279" s="96"/>
      <c r="E279" s="64"/>
      <c r="F279" s="64"/>
      <c r="G279" s="86"/>
    </row>
    <row r="280" spans="1:7" ht="84" customHeight="1">
      <c r="A280" s="184"/>
      <c r="B280" s="184"/>
      <c r="C280" s="62" t="s">
        <v>1742</v>
      </c>
      <c r="D280" s="96"/>
      <c r="E280" s="64"/>
      <c r="F280" s="64"/>
      <c r="G280" s="86"/>
    </row>
    <row r="281" spans="1:7" ht="15.75">
      <c r="A281" s="184"/>
      <c r="B281" s="184"/>
      <c r="C281" s="62" t="s">
        <v>674</v>
      </c>
      <c r="D281" s="96"/>
      <c r="E281" s="64"/>
      <c r="F281" s="64"/>
      <c r="G281" s="86"/>
    </row>
    <row r="282" spans="1:7" ht="15.75">
      <c r="A282" s="184"/>
      <c r="B282" s="184"/>
      <c r="C282" s="62" t="s">
        <v>222</v>
      </c>
      <c r="D282" s="96"/>
      <c r="E282" s="64"/>
      <c r="F282" s="64"/>
      <c r="G282" s="86"/>
    </row>
    <row r="283" spans="1:7" ht="15.75">
      <c r="A283" s="106"/>
      <c r="B283" s="106"/>
      <c r="C283" s="103">
        <v>19.67</v>
      </c>
      <c r="D283" s="99" t="s">
        <v>193</v>
      </c>
      <c r="E283" s="100">
        <v>19.67</v>
      </c>
      <c r="F283" s="100"/>
      <c r="G283" s="112"/>
    </row>
    <row r="284" spans="1:7" ht="15.75">
      <c r="A284" s="184"/>
      <c r="B284" s="184"/>
      <c r="C284" s="62"/>
      <c r="D284" s="96"/>
      <c r="E284" s="64"/>
      <c r="F284" s="64"/>
      <c r="G284" s="86"/>
    </row>
    <row r="285" spans="1:7" ht="65.25" customHeight="1">
      <c r="A285" s="104" t="s">
        <v>675</v>
      </c>
      <c r="B285" s="104" t="s">
        <v>136</v>
      </c>
      <c r="C285" s="62" t="s">
        <v>676</v>
      </c>
      <c r="D285" s="96"/>
      <c r="E285" s="64"/>
      <c r="F285" s="64"/>
      <c r="G285" s="86"/>
    </row>
    <row r="286" spans="1:7" ht="33.75" customHeight="1">
      <c r="A286" s="184"/>
      <c r="B286" s="184"/>
      <c r="C286" s="62" t="s">
        <v>677</v>
      </c>
      <c r="D286" s="96"/>
      <c r="E286" s="64"/>
      <c r="F286" s="64"/>
      <c r="G286" s="86"/>
    </row>
    <row r="287" spans="1:7" ht="15.75">
      <c r="A287" s="184"/>
      <c r="B287" s="184"/>
      <c r="C287" s="62" t="s">
        <v>678</v>
      </c>
      <c r="D287" s="96"/>
      <c r="E287" s="64"/>
      <c r="F287" s="64"/>
      <c r="G287" s="86"/>
    </row>
    <row r="288" spans="1:7" ht="15.75">
      <c r="A288" s="184"/>
      <c r="B288" s="184"/>
      <c r="C288" s="102" t="s">
        <v>679</v>
      </c>
      <c r="D288" s="96"/>
      <c r="E288" s="64"/>
      <c r="F288" s="64"/>
      <c r="G288" s="86"/>
    </row>
    <row r="289" spans="1:7" ht="15.75">
      <c r="A289" s="184"/>
      <c r="B289" s="184"/>
      <c r="C289" s="62" t="s">
        <v>680</v>
      </c>
      <c r="D289" s="96"/>
      <c r="E289" s="64"/>
      <c r="F289" s="64"/>
      <c r="G289" s="86"/>
    </row>
    <row r="290" spans="1:7" ht="15.75">
      <c r="A290" s="184"/>
      <c r="B290" s="184"/>
      <c r="C290" s="102" t="s">
        <v>681</v>
      </c>
      <c r="D290" s="96"/>
      <c r="E290" s="64"/>
      <c r="F290" s="64"/>
      <c r="G290" s="86"/>
    </row>
    <row r="291" spans="1:7" ht="15.75">
      <c r="A291" s="184"/>
      <c r="B291" s="184"/>
      <c r="C291" s="102" t="s">
        <v>682</v>
      </c>
      <c r="D291" s="96"/>
      <c r="E291" s="64"/>
      <c r="F291" s="64"/>
      <c r="G291" s="86"/>
    </row>
    <row r="292" spans="1:7" ht="15.75">
      <c r="A292" s="184"/>
      <c r="B292" s="184"/>
      <c r="C292" s="102" t="s">
        <v>683</v>
      </c>
      <c r="D292" s="96"/>
      <c r="E292" s="64"/>
      <c r="F292" s="64"/>
      <c r="G292" s="86"/>
    </row>
    <row r="293" spans="1:7" ht="14.25" customHeight="1">
      <c r="A293" s="184"/>
      <c r="B293" s="184"/>
      <c r="C293" s="102" t="s">
        <v>684</v>
      </c>
      <c r="D293" s="96"/>
      <c r="E293" s="64"/>
      <c r="F293" s="64"/>
      <c r="G293" s="86"/>
    </row>
    <row r="294" spans="1:7" ht="15.75">
      <c r="A294" s="184"/>
      <c r="B294" s="184"/>
      <c r="C294" s="93" t="s">
        <v>685</v>
      </c>
      <c r="D294" s="94"/>
      <c r="E294" s="95"/>
      <c r="F294" s="95"/>
      <c r="G294" s="131"/>
    </row>
    <row r="295" spans="1:7" ht="15.75">
      <c r="A295" s="184"/>
      <c r="B295" s="184"/>
      <c r="C295" s="102" t="s">
        <v>686</v>
      </c>
      <c r="D295" s="96"/>
      <c r="E295" s="64"/>
      <c r="F295" s="64"/>
      <c r="G295" s="86"/>
    </row>
    <row r="296" spans="1:7" ht="15.75">
      <c r="A296" s="184"/>
      <c r="B296" s="184"/>
      <c r="C296" s="102" t="s">
        <v>687</v>
      </c>
      <c r="D296" s="96"/>
      <c r="E296" s="64"/>
      <c r="F296" s="64"/>
      <c r="G296" s="86"/>
    </row>
    <row r="297" spans="1:7" ht="15.75">
      <c r="A297" s="184"/>
      <c r="B297" s="184"/>
      <c r="C297" s="102" t="s">
        <v>688</v>
      </c>
      <c r="D297" s="96"/>
      <c r="E297" s="64"/>
      <c r="F297" s="64"/>
      <c r="G297" s="86"/>
    </row>
    <row r="298" spans="1:7" ht="15.75">
      <c r="A298" s="184"/>
      <c r="B298" s="184"/>
      <c r="C298" s="62" t="s">
        <v>689</v>
      </c>
      <c r="D298" s="96"/>
      <c r="E298" s="64"/>
      <c r="F298" s="64"/>
      <c r="G298" s="86"/>
    </row>
    <row r="299" spans="1:7" ht="15.75">
      <c r="A299" s="184"/>
      <c r="B299" s="184"/>
      <c r="C299" s="102" t="s">
        <v>690</v>
      </c>
      <c r="D299" s="96"/>
      <c r="E299" s="64"/>
      <c r="F299" s="64"/>
      <c r="G299" s="86"/>
    </row>
    <row r="300" spans="1:7" ht="15.75">
      <c r="A300" s="184"/>
      <c r="B300" s="184"/>
      <c r="C300" s="102" t="s">
        <v>691</v>
      </c>
      <c r="D300" s="96"/>
      <c r="E300" s="64"/>
      <c r="F300" s="64"/>
      <c r="G300" s="86"/>
    </row>
    <row r="301" spans="1:7" ht="15.75">
      <c r="A301" s="184"/>
      <c r="B301" s="184"/>
      <c r="C301" s="62"/>
      <c r="D301" s="96"/>
      <c r="E301" s="64"/>
      <c r="F301" s="64"/>
      <c r="G301" s="86"/>
    </row>
    <row r="302" spans="1:7" ht="16.5" customHeight="1">
      <c r="A302" s="184"/>
      <c r="B302" s="184"/>
      <c r="C302" s="62" t="s">
        <v>692</v>
      </c>
      <c r="D302" s="96"/>
      <c r="E302" s="64"/>
      <c r="F302" s="64"/>
      <c r="G302" s="86"/>
    </row>
    <row r="303" spans="1:7" ht="18.75" customHeight="1">
      <c r="A303" s="106"/>
      <c r="B303" s="106"/>
      <c r="C303" s="110" t="s">
        <v>693</v>
      </c>
      <c r="D303" s="99" t="s">
        <v>694</v>
      </c>
      <c r="E303" s="100">
        <v>1</v>
      </c>
      <c r="F303" s="100"/>
      <c r="G303" s="112"/>
    </row>
    <row r="304" spans="1:7" ht="15.75">
      <c r="A304" s="184"/>
      <c r="B304" s="184"/>
      <c r="C304" s="62"/>
      <c r="D304" s="96"/>
      <c r="E304" s="64"/>
      <c r="F304" s="64"/>
      <c r="G304" s="86"/>
    </row>
    <row r="305" spans="1:7" ht="65.25" customHeight="1">
      <c r="A305" s="104" t="s">
        <v>695</v>
      </c>
      <c r="B305" s="104" t="s">
        <v>1642</v>
      </c>
      <c r="C305" s="62" t="s">
        <v>1512</v>
      </c>
      <c r="D305" s="96"/>
      <c r="E305" s="64"/>
      <c r="F305" s="64"/>
      <c r="G305" s="86"/>
    </row>
    <row r="306" spans="1:7" ht="31.5" customHeight="1">
      <c r="A306" s="184"/>
      <c r="B306" s="184"/>
      <c r="C306" s="62" t="s">
        <v>696</v>
      </c>
      <c r="D306" s="96"/>
      <c r="E306" s="64"/>
      <c r="F306" s="64"/>
      <c r="G306" s="86"/>
    </row>
    <row r="307" spans="1:7" ht="47.25">
      <c r="A307" s="184"/>
      <c r="B307" s="184"/>
      <c r="C307" s="62" t="s">
        <v>697</v>
      </c>
      <c r="D307" s="96"/>
      <c r="E307" s="64"/>
      <c r="F307" s="64"/>
      <c r="G307" s="86"/>
    </row>
    <row r="308" spans="1:7" ht="32.25" customHeight="1">
      <c r="A308" s="184"/>
      <c r="B308" s="184"/>
      <c r="C308" s="62" t="s">
        <v>698</v>
      </c>
      <c r="D308" s="96"/>
      <c r="E308" s="64"/>
      <c r="F308" s="64"/>
      <c r="G308" s="86"/>
    </row>
    <row r="309" spans="1:7" ht="63">
      <c r="A309" s="184"/>
      <c r="B309" s="184"/>
      <c r="C309" s="62" t="s">
        <v>1743</v>
      </c>
      <c r="D309" s="96"/>
      <c r="E309" s="64"/>
      <c r="F309" s="64"/>
      <c r="G309" s="86"/>
    </row>
    <row r="310" spans="1:7" ht="15.75">
      <c r="A310" s="184"/>
      <c r="B310" s="184"/>
      <c r="C310" s="102" t="s">
        <v>204</v>
      </c>
      <c r="D310" s="96"/>
      <c r="E310" s="64"/>
      <c r="F310" s="64"/>
      <c r="G310" s="86"/>
    </row>
    <row r="311" spans="1:7" ht="15.75">
      <c r="A311" s="184"/>
      <c r="B311" s="184"/>
      <c r="C311" s="62" t="s">
        <v>325</v>
      </c>
      <c r="D311" s="96"/>
      <c r="E311" s="64"/>
      <c r="F311" s="64"/>
      <c r="G311" s="86"/>
    </row>
    <row r="312" spans="1:7" ht="31.5">
      <c r="A312" s="184"/>
      <c r="B312" s="184"/>
      <c r="C312" s="109" t="s">
        <v>699</v>
      </c>
      <c r="D312" s="96"/>
      <c r="E312" s="64"/>
      <c r="F312" s="64"/>
      <c r="G312" s="86"/>
    </row>
    <row r="313" spans="1:7" ht="15.75">
      <c r="A313" s="184"/>
      <c r="B313" s="184"/>
      <c r="C313" s="109" t="s">
        <v>700</v>
      </c>
      <c r="D313" s="96"/>
      <c r="E313" s="64"/>
      <c r="F313" s="64"/>
      <c r="G313" s="86"/>
    </row>
    <row r="314" spans="1:7" ht="15.75">
      <c r="A314" s="184"/>
      <c r="B314" s="184"/>
      <c r="C314" s="109" t="s">
        <v>701</v>
      </c>
      <c r="D314" s="96"/>
      <c r="E314" s="64"/>
      <c r="F314" s="64"/>
      <c r="G314" s="86"/>
    </row>
    <row r="315" spans="1:7" ht="15.75">
      <c r="A315" s="184"/>
      <c r="B315" s="184"/>
      <c r="C315" s="111" t="s">
        <v>208</v>
      </c>
      <c r="D315" s="96"/>
      <c r="E315" s="64"/>
      <c r="F315" s="64"/>
      <c r="G315" s="86"/>
    </row>
    <row r="316" spans="1:7" ht="15.75">
      <c r="A316" s="184"/>
      <c r="B316" s="184"/>
      <c r="C316" s="62" t="s">
        <v>325</v>
      </c>
      <c r="D316" s="96"/>
      <c r="E316" s="64"/>
      <c r="F316" s="64"/>
      <c r="G316" s="86"/>
    </row>
    <row r="317" spans="1:7" ht="47.25">
      <c r="A317" s="184"/>
      <c r="B317" s="184"/>
      <c r="C317" s="109" t="s">
        <v>702</v>
      </c>
      <c r="D317" s="96"/>
      <c r="E317" s="64"/>
      <c r="F317" s="64"/>
      <c r="G317" s="86"/>
    </row>
    <row r="318" spans="1:7" ht="15.75">
      <c r="A318" s="184"/>
      <c r="B318" s="184"/>
      <c r="C318" s="109" t="s">
        <v>700</v>
      </c>
      <c r="D318" s="96"/>
      <c r="E318" s="64"/>
      <c r="F318" s="64"/>
      <c r="G318" s="86"/>
    </row>
    <row r="319" spans="1:7" ht="15.75">
      <c r="A319" s="184"/>
      <c r="B319" s="184"/>
      <c r="C319" s="109" t="s">
        <v>703</v>
      </c>
      <c r="D319" s="96"/>
      <c r="E319" s="64"/>
      <c r="F319" s="64"/>
      <c r="G319" s="86"/>
    </row>
    <row r="320" spans="1:7" ht="15.75">
      <c r="A320" s="184"/>
      <c r="B320" s="184"/>
      <c r="C320" s="111" t="s">
        <v>704</v>
      </c>
      <c r="D320" s="96"/>
      <c r="E320" s="64"/>
      <c r="F320" s="64"/>
      <c r="G320" s="86"/>
    </row>
    <row r="321" spans="1:7" ht="15.75">
      <c r="A321" s="184"/>
      <c r="B321" s="184"/>
      <c r="C321" s="62" t="s">
        <v>325</v>
      </c>
      <c r="D321" s="96"/>
      <c r="E321" s="64"/>
      <c r="F321" s="64"/>
      <c r="G321" s="86"/>
    </row>
    <row r="322" spans="1:7" ht="31.5">
      <c r="A322" s="184"/>
      <c r="B322" s="184"/>
      <c r="C322" s="62" t="s">
        <v>705</v>
      </c>
      <c r="D322" s="96"/>
      <c r="E322" s="64"/>
      <c r="F322" s="64"/>
      <c r="G322" s="86"/>
    </row>
    <row r="323" spans="1:7" ht="15.75">
      <c r="A323" s="184"/>
      <c r="B323" s="184"/>
      <c r="C323" s="109" t="s">
        <v>700</v>
      </c>
      <c r="D323" s="96"/>
      <c r="E323" s="64"/>
      <c r="F323" s="64"/>
      <c r="G323" s="86"/>
    </row>
    <row r="324" spans="1:7" ht="15.75">
      <c r="A324" s="184"/>
      <c r="B324" s="184"/>
      <c r="C324" s="109" t="s">
        <v>706</v>
      </c>
      <c r="D324" s="96"/>
      <c r="E324" s="64"/>
      <c r="F324" s="64"/>
      <c r="G324" s="86"/>
    </row>
    <row r="325" spans="1:7" ht="15.75">
      <c r="A325" s="106"/>
      <c r="B325" s="106"/>
      <c r="C325" s="107" t="s">
        <v>192</v>
      </c>
      <c r="D325" s="99" t="s">
        <v>193</v>
      </c>
      <c r="E325" s="100">
        <v>748.86</v>
      </c>
      <c r="F325" s="100"/>
      <c r="G325" s="112"/>
    </row>
    <row r="326" spans="1:7" ht="15.75">
      <c r="A326" s="184"/>
      <c r="B326" s="184"/>
      <c r="C326" s="108"/>
      <c r="D326" s="96"/>
      <c r="E326" s="64"/>
      <c r="F326" s="64"/>
      <c r="G326" s="86"/>
    </row>
    <row r="327" spans="1:7" ht="32.25" customHeight="1">
      <c r="A327" s="104" t="s">
        <v>707</v>
      </c>
      <c r="B327" s="104" t="s">
        <v>1643</v>
      </c>
      <c r="C327" s="62" t="s">
        <v>134</v>
      </c>
      <c r="D327" s="96"/>
      <c r="E327" s="64"/>
      <c r="F327" s="64"/>
      <c r="G327" s="86"/>
    </row>
    <row r="328" spans="1:7" ht="47.25">
      <c r="A328" s="184"/>
      <c r="B328" s="184"/>
      <c r="C328" s="62" t="s">
        <v>708</v>
      </c>
      <c r="D328" s="96"/>
      <c r="E328" s="64"/>
      <c r="F328" s="64"/>
      <c r="G328" s="86"/>
    </row>
    <row r="329" spans="1:7" ht="47.25">
      <c r="A329" s="184"/>
      <c r="B329" s="184"/>
      <c r="C329" s="62" t="s">
        <v>1744</v>
      </c>
      <c r="D329" s="96"/>
      <c r="E329" s="64"/>
      <c r="F329" s="64"/>
      <c r="G329" s="86"/>
    </row>
    <row r="330" spans="1:7" ht="15.75">
      <c r="A330" s="106"/>
      <c r="B330" s="106"/>
      <c r="C330" s="103"/>
      <c r="D330" s="99" t="s">
        <v>206</v>
      </c>
      <c r="E330" s="100">
        <v>170</v>
      </c>
      <c r="F330" s="100"/>
      <c r="G330" s="112"/>
    </row>
    <row r="331" spans="1:7" ht="15.75">
      <c r="A331" s="184"/>
      <c r="B331" s="184"/>
      <c r="C331" s="62"/>
      <c r="D331" s="96"/>
      <c r="E331" s="64"/>
      <c r="F331" s="64"/>
      <c r="G331" s="86"/>
    </row>
    <row r="332" spans="1:7" ht="31.5">
      <c r="A332" s="104" t="s">
        <v>709</v>
      </c>
      <c r="B332" s="104" t="s">
        <v>1644</v>
      </c>
      <c r="C332" s="109" t="s">
        <v>1513</v>
      </c>
      <c r="D332" s="96"/>
      <c r="E332" s="64"/>
      <c r="F332" s="64"/>
      <c r="G332" s="86"/>
    </row>
    <row r="333" spans="1:7" ht="64.5" customHeight="1">
      <c r="A333" s="184"/>
      <c r="B333" s="184"/>
      <c r="C333" s="109" t="s">
        <v>1514</v>
      </c>
      <c r="D333" s="96"/>
      <c r="E333" s="64"/>
      <c r="F333" s="64"/>
      <c r="G333" s="86"/>
    </row>
    <row r="334" spans="1:7" ht="21" customHeight="1">
      <c r="A334" s="184"/>
      <c r="B334" s="184"/>
      <c r="C334" s="109" t="s">
        <v>1515</v>
      </c>
      <c r="D334" s="96"/>
      <c r="E334" s="64"/>
      <c r="F334" s="64"/>
      <c r="G334" s="86"/>
    </row>
    <row r="335" spans="1:7" ht="15.75">
      <c r="A335" s="184"/>
      <c r="B335" s="184"/>
      <c r="C335" s="62" t="s">
        <v>1516</v>
      </c>
      <c r="D335" s="96"/>
      <c r="E335" s="64"/>
      <c r="F335" s="64"/>
      <c r="G335" s="86"/>
    </row>
    <row r="336" spans="1:7" ht="15.75">
      <c r="A336" s="184"/>
      <c r="B336" s="184"/>
      <c r="C336" s="62" t="s">
        <v>1517</v>
      </c>
      <c r="D336" s="96"/>
      <c r="E336" s="64"/>
      <c r="F336" s="64" t="s">
        <v>221</v>
      </c>
      <c r="G336" s="86"/>
    </row>
    <row r="337" spans="1:7" ht="15.75">
      <c r="A337" s="184"/>
      <c r="B337" s="184"/>
      <c r="C337" s="62" t="s">
        <v>1518</v>
      </c>
      <c r="D337" s="96"/>
      <c r="E337" s="64"/>
      <c r="F337" s="64"/>
      <c r="G337" s="86"/>
    </row>
    <row r="338" spans="1:7" ht="15.75">
      <c r="A338" s="184"/>
      <c r="B338" s="184"/>
      <c r="C338" s="62" t="s">
        <v>1519</v>
      </c>
      <c r="D338" s="96"/>
      <c r="E338" s="64"/>
      <c r="F338" s="64"/>
      <c r="G338" s="86"/>
    </row>
    <row r="339" spans="1:7" ht="15.75">
      <c r="A339" s="184"/>
      <c r="B339" s="184"/>
      <c r="C339" s="62" t="s">
        <v>1520</v>
      </c>
      <c r="D339" s="96"/>
      <c r="E339" s="64"/>
      <c r="F339" s="64"/>
      <c r="G339" s="86"/>
    </row>
    <row r="340" spans="1:7" ht="15.75">
      <c r="A340" s="106"/>
      <c r="B340" s="106"/>
      <c r="C340" s="107" t="s">
        <v>192</v>
      </c>
      <c r="D340" s="99" t="s">
        <v>1521</v>
      </c>
      <c r="E340" s="100">
        <v>53.85</v>
      </c>
      <c r="F340" s="100"/>
      <c r="G340" s="112"/>
    </row>
    <row r="341" spans="1:7" ht="15.75">
      <c r="A341" s="184"/>
      <c r="B341" s="184"/>
      <c r="C341" s="108"/>
      <c r="D341" s="96"/>
      <c r="E341" s="64"/>
      <c r="F341" s="64"/>
      <c r="G341" s="86"/>
    </row>
    <row r="342" spans="1:7" ht="31.5">
      <c r="A342" s="104" t="s">
        <v>90</v>
      </c>
      <c r="B342" s="104"/>
      <c r="C342" s="109" t="s">
        <v>1522</v>
      </c>
      <c r="D342" s="96"/>
      <c r="E342" s="64"/>
      <c r="F342" s="64"/>
      <c r="G342" s="86"/>
    </row>
    <row r="343" spans="1:7" ht="61.5" customHeight="1">
      <c r="A343" s="184"/>
      <c r="B343" s="184"/>
      <c r="C343" s="109" t="s">
        <v>1523</v>
      </c>
      <c r="D343" s="96"/>
      <c r="E343" s="64"/>
      <c r="F343" s="64"/>
      <c r="G343" s="86"/>
    </row>
    <row r="344" spans="1:7" ht="15" customHeight="1">
      <c r="A344" s="184" t="s">
        <v>221</v>
      </c>
      <c r="B344" s="184"/>
      <c r="C344" s="62" t="s">
        <v>1524</v>
      </c>
      <c r="D344" s="96"/>
      <c r="E344" s="64"/>
      <c r="F344" s="64"/>
      <c r="G344" s="86"/>
    </row>
    <row r="345" spans="1:7" ht="15" customHeight="1">
      <c r="A345" s="184"/>
      <c r="B345" s="184"/>
      <c r="C345" s="102" t="s">
        <v>204</v>
      </c>
      <c r="D345" s="96"/>
      <c r="E345" s="64"/>
      <c r="F345" s="64"/>
      <c r="G345" s="86"/>
    </row>
    <row r="346" spans="1:7" ht="15" customHeight="1">
      <c r="A346" s="184"/>
      <c r="B346" s="184"/>
      <c r="C346" s="62" t="s">
        <v>1525</v>
      </c>
      <c r="D346" s="96"/>
      <c r="E346" s="64"/>
      <c r="F346" s="64"/>
      <c r="G346" s="86"/>
    </row>
    <row r="347" spans="1:7" ht="15" customHeight="1">
      <c r="A347" s="184"/>
      <c r="B347" s="184"/>
      <c r="C347" s="102" t="s">
        <v>208</v>
      </c>
      <c r="D347" s="96"/>
      <c r="E347" s="64"/>
      <c r="F347" s="64"/>
      <c r="G347" s="86"/>
    </row>
    <row r="348" spans="1:7" ht="33.75" customHeight="1">
      <c r="A348" s="184"/>
      <c r="B348" s="184"/>
      <c r="C348" s="62" t="s">
        <v>1526</v>
      </c>
      <c r="D348" s="96"/>
      <c r="E348" s="64"/>
      <c r="F348" s="64"/>
      <c r="G348" s="86"/>
    </row>
    <row r="349" spans="1:7" ht="15" customHeight="1">
      <c r="A349" s="106"/>
      <c r="B349" s="106"/>
      <c r="C349" s="107" t="s">
        <v>192</v>
      </c>
      <c r="D349" s="99" t="s">
        <v>193</v>
      </c>
      <c r="E349" s="100">
        <v>39.37</v>
      </c>
      <c r="F349" s="100"/>
      <c r="G349" s="112"/>
    </row>
    <row r="350" spans="1:7" ht="15.75">
      <c r="A350" s="184"/>
      <c r="B350" s="184"/>
      <c r="C350" s="62"/>
      <c r="D350" s="96"/>
      <c r="E350" s="64"/>
      <c r="F350" s="64"/>
      <c r="G350" s="86"/>
    </row>
    <row r="351" spans="1:7" ht="15.75" customHeight="1">
      <c r="A351" s="184" t="s">
        <v>1217</v>
      </c>
      <c r="B351" s="184" t="s">
        <v>1645</v>
      </c>
      <c r="C351" s="109" t="s">
        <v>91</v>
      </c>
      <c r="D351" s="96"/>
      <c r="E351" s="64"/>
      <c r="F351" s="64"/>
      <c r="G351" s="86"/>
    </row>
    <row r="352" spans="1:7" ht="63">
      <c r="A352" s="184"/>
      <c r="B352" s="184"/>
      <c r="C352" s="109" t="s">
        <v>1745</v>
      </c>
      <c r="D352" s="96"/>
      <c r="E352" s="64"/>
      <c r="F352" s="64"/>
      <c r="G352" s="86"/>
    </row>
    <row r="353" spans="1:7" ht="15.75">
      <c r="A353" s="106"/>
      <c r="B353" s="106"/>
      <c r="C353" s="103" t="s">
        <v>92</v>
      </c>
      <c r="D353" s="99" t="s">
        <v>694</v>
      </c>
      <c r="E353" s="100">
        <v>1</v>
      </c>
      <c r="F353" s="100"/>
      <c r="G353" s="112"/>
    </row>
    <row r="354" spans="1:7" ht="14.25" customHeight="1">
      <c r="A354" s="184"/>
      <c r="B354" s="184"/>
      <c r="C354" s="62"/>
      <c r="D354" s="96"/>
      <c r="E354" s="64"/>
      <c r="F354" s="64"/>
      <c r="G354" s="86"/>
    </row>
    <row r="355" spans="1:7" ht="15.75" customHeight="1">
      <c r="A355" s="729" t="s">
        <v>1861</v>
      </c>
      <c r="B355" s="729"/>
      <c r="C355" s="729"/>
      <c r="D355" s="729"/>
      <c r="E355" s="729"/>
      <c r="F355" s="729"/>
      <c r="G355" s="193"/>
    </row>
    <row r="356" spans="1:7" ht="15.75">
      <c r="A356" s="184"/>
      <c r="B356" s="184"/>
      <c r="C356" s="62"/>
      <c r="D356" s="96"/>
      <c r="E356" s="64"/>
      <c r="F356" s="64"/>
      <c r="G356" s="112"/>
    </row>
    <row r="357" spans="1:7" ht="15.75">
      <c r="A357" s="198" t="s">
        <v>94</v>
      </c>
      <c r="B357" s="198"/>
      <c r="C357" s="77" t="s">
        <v>95</v>
      </c>
      <c r="D357" s="78" t="s">
        <v>185</v>
      </c>
      <c r="E357" s="79" t="s">
        <v>186</v>
      </c>
      <c r="F357" s="79" t="s">
        <v>187</v>
      </c>
      <c r="G357" s="192" t="s">
        <v>188</v>
      </c>
    </row>
    <row r="358" spans="1:7" ht="15.75">
      <c r="A358" s="184"/>
      <c r="B358" s="184"/>
      <c r="C358" s="93"/>
      <c r="D358" s="94"/>
      <c r="E358" s="95"/>
      <c r="F358" s="95"/>
      <c r="G358" s="131"/>
    </row>
    <row r="359" spans="1:7" ht="96.75" customHeight="1">
      <c r="A359" s="104" t="s">
        <v>189</v>
      </c>
      <c r="B359" s="104" t="s">
        <v>138</v>
      </c>
      <c r="C359" s="62" t="s">
        <v>1845</v>
      </c>
      <c r="D359" s="94"/>
      <c r="E359" s="95"/>
      <c r="F359" s="95"/>
      <c r="G359" s="131"/>
    </row>
    <row r="360" spans="1:7" ht="225" customHeight="1">
      <c r="A360" s="184"/>
      <c r="B360" s="184"/>
      <c r="C360" s="62" t="s">
        <v>1746</v>
      </c>
      <c r="D360" s="94"/>
      <c r="E360" s="95"/>
      <c r="F360" s="95"/>
      <c r="G360" s="131"/>
    </row>
    <row r="361" spans="1:7" ht="22.5" customHeight="1">
      <c r="A361" s="184"/>
      <c r="B361" s="184"/>
      <c r="C361" s="93" t="s">
        <v>1747</v>
      </c>
      <c r="D361" s="94"/>
      <c r="E361" s="95"/>
      <c r="F361" s="95"/>
      <c r="G361" s="131"/>
    </row>
    <row r="362" spans="1:7" ht="31.5">
      <c r="A362" s="184"/>
      <c r="B362" s="184"/>
      <c r="C362" s="109" t="s">
        <v>96</v>
      </c>
      <c r="D362" s="94"/>
      <c r="E362" s="95"/>
      <c r="F362" s="95"/>
      <c r="G362" s="131"/>
    </row>
    <row r="363" spans="1:7" ht="15.75">
      <c r="A363" s="106"/>
      <c r="B363" s="106"/>
      <c r="C363" s="107" t="s">
        <v>192</v>
      </c>
      <c r="D363" s="159" t="s">
        <v>193</v>
      </c>
      <c r="E363" s="160">
        <v>655.32</v>
      </c>
      <c r="F363" s="160"/>
      <c r="G363" s="176"/>
    </row>
    <row r="364" spans="1:7" ht="15.75">
      <c r="A364" s="184"/>
      <c r="B364" s="184"/>
      <c r="C364" s="108"/>
      <c r="D364" s="96"/>
      <c r="E364" s="64"/>
      <c r="F364" s="64"/>
      <c r="G364" s="86"/>
    </row>
    <row r="365" spans="1:7" ht="63" customHeight="1">
      <c r="A365" s="104" t="s">
        <v>194</v>
      </c>
      <c r="B365" s="104" t="s">
        <v>139</v>
      </c>
      <c r="C365" s="62" t="s">
        <v>1527</v>
      </c>
      <c r="D365" s="96"/>
      <c r="E365" s="64"/>
      <c r="F365" s="64"/>
      <c r="G365" s="86"/>
    </row>
    <row r="366" spans="1:7" ht="33.75" customHeight="1">
      <c r="A366" s="184"/>
      <c r="B366" s="184"/>
      <c r="C366" s="62" t="s">
        <v>97</v>
      </c>
      <c r="D366" s="96"/>
      <c r="E366" s="64"/>
      <c r="F366" s="64"/>
      <c r="G366" s="86"/>
    </row>
    <row r="367" spans="1:7" ht="409.5" customHeight="1">
      <c r="A367" s="184"/>
      <c r="B367" s="184"/>
      <c r="C367" s="62" t="s">
        <v>1748</v>
      </c>
      <c r="D367" s="96"/>
      <c r="E367" s="64"/>
      <c r="F367" s="64"/>
      <c r="G367" s="86"/>
    </row>
    <row r="368" spans="1:7" ht="409.5" customHeight="1">
      <c r="A368" s="184"/>
      <c r="B368" s="184"/>
      <c r="C368" s="62" t="s">
        <v>1846</v>
      </c>
      <c r="D368" s="96"/>
      <c r="E368" s="64"/>
      <c r="F368" s="64"/>
      <c r="G368" s="86"/>
    </row>
    <row r="369" spans="1:7" ht="116.25" customHeight="1">
      <c r="A369" s="184"/>
      <c r="B369" s="184"/>
      <c r="C369" s="62" t="s">
        <v>1647</v>
      </c>
      <c r="D369" s="96"/>
      <c r="E369" s="64"/>
      <c r="F369" s="64"/>
      <c r="G369" s="86"/>
    </row>
    <row r="370" spans="1:7" ht="162.75" customHeight="1">
      <c r="A370" s="184"/>
      <c r="B370" s="184"/>
      <c r="C370" s="62" t="s">
        <v>1835</v>
      </c>
      <c r="D370" s="96"/>
      <c r="E370" s="64"/>
      <c r="F370" s="64"/>
      <c r="G370" s="86"/>
    </row>
    <row r="371" spans="1:7" ht="15.75" customHeight="1">
      <c r="A371" s="184"/>
      <c r="B371" s="184"/>
      <c r="C371" s="62" t="s">
        <v>98</v>
      </c>
      <c r="D371" s="96"/>
      <c r="E371" s="64"/>
      <c r="F371" s="64"/>
      <c r="G371" s="86"/>
    </row>
    <row r="372" spans="1:7" ht="69.75" customHeight="1">
      <c r="A372" s="184"/>
      <c r="B372" s="184"/>
      <c r="C372" s="109" t="s">
        <v>99</v>
      </c>
      <c r="D372" s="96"/>
      <c r="E372" s="64"/>
      <c r="F372" s="64"/>
      <c r="G372" s="86"/>
    </row>
    <row r="373" spans="1:7" ht="15.75" customHeight="1">
      <c r="A373" s="106"/>
      <c r="B373" s="106"/>
      <c r="C373" s="107" t="s">
        <v>192</v>
      </c>
      <c r="D373" s="99" t="s">
        <v>193</v>
      </c>
      <c r="E373" s="100">
        <v>514.75</v>
      </c>
      <c r="F373" s="100"/>
      <c r="G373" s="112"/>
    </row>
    <row r="374" spans="1:7" ht="15.75">
      <c r="A374" s="184"/>
      <c r="B374" s="184"/>
      <c r="C374" s="108"/>
      <c r="D374" s="96"/>
      <c r="E374" s="64"/>
      <c r="F374" s="64"/>
      <c r="G374" s="86"/>
    </row>
    <row r="375" spans="1:7" ht="64.5" customHeight="1">
      <c r="A375" s="104" t="s">
        <v>198</v>
      </c>
      <c r="B375" s="104" t="s">
        <v>1032</v>
      </c>
      <c r="C375" s="62" t="s">
        <v>2003</v>
      </c>
      <c r="D375" s="96"/>
      <c r="E375" s="64"/>
      <c r="F375" s="64"/>
      <c r="G375" s="86"/>
    </row>
    <row r="376" spans="1:7" ht="51.75" customHeight="1">
      <c r="A376" s="184"/>
      <c r="B376" s="184"/>
      <c r="C376" s="93" t="s">
        <v>1639</v>
      </c>
      <c r="D376" s="96"/>
      <c r="E376" s="64"/>
      <c r="F376" s="64"/>
      <c r="G376" s="86"/>
    </row>
    <row r="377" spans="1:7" ht="15.75" customHeight="1">
      <c r="A377" s="184"/>
      <c r="B377" s="184"/>
      <c r="C377" s="93" t="s">
        <v>1749</v>
      </c>
      <c r="D377" s="96"/>
      <c r="E377" s="64"/>
      <c r="F377" s="64"/>
      <c r="G377" s="86"/>
    </row>
    <row r="378" spans="1:7" ht="15.75">
      <c r="A378" s="184"/>
      <c r="B378" s="184"/>
      <c r="C378" s="93" t="s">
        <v>1528</v>
      </c>
      <c r="D378" s="96"/>
      <c r="E378" s="64"/>
      <c r="F378" s="64"/>
      <c r="G378" s="86"/>
    </row>
    <row r="379" spans="1:7" ht="15.75">
      <c r="A379" s="106"/>
      <c r="B379" s="106"/>
      <c r="C379" s="107" t="s">
        <v>192</v>
      </c>
      <c r="D379" s="99" t="s">
        <v>193</v>
      </c>
      <c r="E379" s="100">
        <f>46.78*1.15</f>
        <v>53.797</v>
      </c>
      <c r="F379" s="100"/>
      <c r="G379" s="112"/>
    </row>
    <row r="380" spans="1:7" ht="15.75">
      <c r="A380" s="184"/>
      <c r="B380" s="184"/>
      <c r="C380" s="62"/>
      <c r="D380" s="96"/>
      <c r="E380" s="64"/>
      <c r="F380" s="64"/>
      <c r="G380" s="86"/>
    </row>
    <row r="381" spans="1:7" ht="15.75">
      <c r="A381" s="729" t="s">
        <v>1862</v>
      </c>
      <c r="B381" s="729"/>
      <c r="C381" s="729"/>
      <c r="D381" s="729"/>
      <c r="E381" s="729"/>
      <c r="F381" s="729"/>
      <c r="G381" s="193"/>
    </row>
    <row r="382" spans="1:7" ht="15.75">
      <c r="A382" s="106"/>
      <c r="B382" s="106"/>
      <c r="C382" s="107"/>
      <c r="D382" s="99"/>
      <c r="E382" s="100"/>
      <c r="F382" s="100"/>
      <c r="G382" s="86"/>
    </row>
    <row r="383" spans="1:7" ht="15.75">
      <c r="A383" s="164" t="s">
        <v>348</v>
      </c>
      <c r="B383" s="164"/>
      <c r="C383" s="77" t="s">
        <v>349</v>
      </c>
      <c r="D383" s="78" t="s">
        <v>185</v>
      </c>
      <c r="E383" s="79" t="s">
        <v>186</v>
      </c>
      <c r="F383" s="79" t="s">
        <v>187</v>
      </c>
      <c r="G383" s="192" t="s">
        <v>188</v>
      </c>
    </row>
    <row r="384" spans="1:7" ht="15.75">
      <c r="A384" s="199"/>
      <c r="B384" s="199"/>
      <c r="C384" s="116"/>
      <c r="D384" s="117"/>
      <c r="E384" s="118"/>
      <c r="F384" s="118"/>
      <c r="G384" s="86"/>
    </row>
    <row r="385" spans="1:7" ht="47.25">
      <c r="A385" s="104" t="s">
        <v>189</v>
      </c>
      <c r="B385" s="104" t="s">
        <v>138</v>
      </c>
      <c r="C385" s="62" t="s">
        <v>350</v>
      </c>
      <c r="D385" s="96"/>
      <c r="E385" s="64"/>
      <c r="F385" s="64"/>
      <c r="G385" s="86"/>
    </row>
    <row r="386" spans="1:7" ht="31.5">
      <c r="A386" s="184"/>
      <c r="B386" s="184"/>
      <c r="C386" s="62" t="s">
        <v>97</v>
      </c>
      <c r="D386" s="96"/>
      <c r="E386" s="64"/>
      <c r="F386" s="64"/>
      <c r="G386" s="86"/>
    </row>
    <row r="387" spans="1:7" ht="307.5" customHeight="1">
      <c r="A387" s="184"/>
      <c r="B387" s="184"/>
      <c r="C387" s="62" t="s">
        <v>1750</v>
      </c>
      <c r="D387" s="96"/>
      <c r="E387" s="64"/>
      <c r="F387" s="64"/>
      <c r="G387" s="86"/>
    </row>
    <row r="388" spans="1:7" ht="54.75" customHeight="1">
      <c r="A388" s="184"/>
      <c r="B388" s="184"/>
      <c r="C388" s="93" t="s">
        <v>1650</v>
      </c>
      <c r="D388" s="96"/>
      <c r="E388" s="64"/>
      <c r="F388" s="64"/>
      <c r="G388" s="86"/>
    </row>
    <row r="389" spans="1:7" ht="19.5" customHeight="1">
      <c r="A389" s="184"/>
      <c r="B389" s="184"/>
      <c r="C389" s="109" t="s">
        <v>208</v>
      </c>
      <c r="D389" s="96"/>
      <c r="E389" s="64"/>
      <c r="F389" s="64"/>
      <c r="G389" s="86"/>
    </row>
    <row r="390" spans="1:7" ht="127.5" customHeight="1">
      <c r="A390" s="184"/>
      <c r="B390" s="184"/>
      <c r="C390" s="109" t="s">
        <v>351</v>
      </c>
      <c r="D390" s="96"/>
      <c r="E390" s="64"/>
      <c r="F390" s="64"/>
      <c r="G390" s="86"/>
    </row>
    <row r="391" spans="1:7" ht="18.75" customHeight="1">
      <c r="A391" s="184"/>
      <c r="B391" s="184"/>
      <c r="C391" s="109" t="s">
        <v>219</v>
      </c>
      <c r="D391" s="96"/>
      <c r="E391" s="64"/>
      <c r="F391" s="64"/>
      <c r="G391" s="86"/>
    </row>
    <row r="392" spans="1:7" ht="19.5" customHeight="1">
      <c r="A392" s="184"/>
      <c r="B392" s="184"/>
      <c r="C392" s="109" t="s">
        <v>352</v>
      </c>
      <c r="D392" s="96"/>
      <c r="E392" s="64"/>
      <c r="F392" s="64"/>
      <c r="G392" s="86"/>
    </row>
    <row r="393" spans="1:7" ht="15.75">
      <c r="A393" s="106"/>
      <c r="B393" s="106"/>
      <c r="C393" s="107" t="s">
        <v>192</v>
      </c>
      <c r="D393" s="99" t="s">
        <v>193</v>
      </c>
      <c r="E393" s="100">
        <v>521.37</v>
      </c>
      <c r="F393" s="100"/>
      <c r="G393" s="112"/>
    </row>
    <row r="394" spans="1:7" ht="15.75">
      <c r="A394" s="184"/>
      <c r="B394" s="184"/>
      <c r="C394" s="108"/>
      <c r="D394" s="96"/>
      <c r="E394" s="64"/>
      <c r="F394" s="64"/>
      <c r="G394" s="86"/>
    </row>
    <row r="395" spans="1:7" ht="15.75">
      <c r="A395" s="729" t="s">
        <v>1863</v>
      </c>
      <c r="B395" s="729"/>
      <c r="C395" s="729"/>
      <c r="D395" s="729"/>
      <c r="E395" s="729"/>
      <c r="F395" s="729"/>
      <c r="G395" s="193"/>
    </row>
    <row r="396" spans="1:7" ht="15.75">
      <c r="A396" s="106"/>
      <c r="B396" s="106"/>
      <c r="C396" s="103"/>
      <c r="D396" s="99"/>
      <c r="E396" s="100"/>
      <c r="F396" s="100"/>
      <c r="G396" s="112"/>
    </row>
    <row r="397" spans="1:7" ht="15.75">
      <c r="A397" s="164" t="s">
        <v>353</v>
      </c>
      <c r="B397" s="164"/>
      <c r="C397" s="77" t="s">
        <v>354</v>
      </c>
      <c r="D397" s="78" t="s">
        <v>185</v>
      </c>
      <c r="E397" s="79" t="s">
        <v>186</v>
      </c>
      <c r="F397" s="79" t="s">
        <v>187</v>
      </c>
      <c r="G397" s="192" t="s">
        <v>188</v>
      </c>
    </row>
    <row r="398" spans="1:7" ht="15.75">
      <c r="A398" s="184"/>
      <c r="B398" s="184"/>
      <c r="C398" s="62"/>
      <c r="D398" s="96"/>
      <c r="E398" s="64"/>
      <c r="F398" s="64"/>
      <c r="G398" s="86"/>
    </row>
    <row r="399" spans="1:7" ht="47.25">
      <c r="A399" s="104" t="s">
        <v>189</v>
      </c>
      <c r="B399" s="104" t="s">
        <v>138</v>
      </c>
      <c r="C399" s="62" t="s">
        <v>355</v>
      </c>
      <c r="D399" s="96"/>
      <c r="E399" s="64"/>
      <c r="F399" s="64"/>
      <c r="G399" s="86"/>
    </row>
    <row r="400" spans="1:7" ht="144.75" customHeight="1">
      <c r="A400" s="184"/>
      <c r="B400" s="184"/>
      <c r="C400" s="62" t="s">
        <v>1751</v>
      </c>
      <c r="D400" s="96"/>
      <c r="E400" s="64"/>
      <c r="F400" s="64"/>
      <c r="G400" s="86"/>
    </row>
    <row r="401" spans="1:7" ht="86.25" customHeight="1">
      <c r="A401" s="184"/>
      <c r="B401" s="184"/>
      <c r="C401" s="62" t="s">
        <v>1529</v>
      </c>
      <c r="D401" s="96"/>
      <c r="E401" s="64"/>
      <c r="F401" s="64"/>
      <c r="G401" s="86"/>
    </row>
    <row r="402" spans="1:7" ht="15.75">
      <c r="A402" s="184"/>
      <c r="B402" s="184"/>
      <c r="C402" s="62" t="s">
        <v>1640</v>
      </c>
      <c r="D402" s="96"/>
      <c r="E402" s="64"/>
      <c r="F402" s="64"/>
      <c r="G402" s="86"/>
    </row>
    <row r="403" spans="1:7" ht="15.75">
      <c r="A403" s="184"/>
      <c r="B403" s="184"/>
      <c r="C403" s="62" t="s">
        <v>204</v>
      </c>
      <c r="D403" s="96"/>
      <c r="E403" s="64"/>
      <c r="F403" s="64"/>
      <c r="G403" s="86"/>
    </row>
    <row r="404" spans="1:7" ht="31.5">
      <c r="A404" s="184"/>
      <c r="B404" s="184"/>
      <c r="C404" s="62" t="s">
        <v>356</v>
      </c>
      <c r="D404" s="96"/>
      <c r="E404" s="64"/>
      <c r="F404" s="64"/>
      <c r="G404" s="86"/>
    </row>
    <row r="405" spans="1:7" ht="15.75">
      <c r="A405" s="106"/>
      <c r="B405" s="106"/>
      <c r="C405" s="107" t="s">
        <v>192</v>
      </c>
      <c r="D405" s="99" t="s">
        <v>193</v>
      </c>
      <c r="E405" s="100">
        <v>166.74</v>
      </c>
      <c r="F405" s="100"/>
      <c r="G405" s="112"/>
    </row>
    <row r="406" spans="1:7" ht="15.75" customHeight="1">
      <c r="A406" s="184"/>
      <c r="B406" s="184"/>
      <c r="C406" s="62"/>
      <c r="D406" s="96"/>
      <c r="E406" s="64"/>
      <c r="F406" s="64"/>
      <c r="G406" s="86"/>
    </row>
    <row r="407" spans="1:7" ht="48" customHeight="1">
      <c r="A407" s="104" t="s">
        <v>194</v>
      </c>
      <c r="B407" s="104" t="s">
        <v>139</v>
      </c>
      <c r="C407" s="62" t="s">
        <v>1530</v>
      </c>
      <c r="D407" s="96"/>
      <c r="E407" s="64"/>
      <c r="F407" s="64"/>
      <c r="G407" s="86"/>
    </row>
    <row r="408" spans="1:7" ht="15" customHeight="1">
      <c r="A408" s="184"/>
      <c r="B408" s="184"/>
      <c r="C408" s="120" t="s">
        <v>893</v>
      </c>
      <c r="D408" s="96"/>
      <c r="E408" s="64"/>
      <c r="F408" s="64"/>
      <c r="G408" s="86"/>
    </row>
    <row r="409" spans="1:7" ht="162" customHeight="1">
      <c r="A409" s="184"/>
      <c r="B409" s="184"/>
      <c r="C409" s="120" t="s">
        <v>1531</v>
      </c>
      <c r="D409" s="96"/>
      <c r="E409" s="64" t="s">
        <v>221</v>
      </c>
      <c r="F409" s="64"/>
      <c r="G409" s="86"/>
    </row>
    <row r="410" spans="1:7" ht="18" customHeight="1">
      <c r="A410" s="184"/>
      <c r="B410" s="184"/>
      <c r="C410" s="120" t="s">
        <v>894</v>
      </c>
      <c r="D410" s="96"/>
      <c r="E410" s="64"/>
      <c r="F410" s="64"/>
      <c r="G410" s="86"/>
    </row>
    <row r="411" spans="1:7" ht="48" customHeight="1">
      <c r="A411" s="184"/>
      <c r="B411" s="184"/>
      <c r="C411" s="120" t="s">
        <v>1532</v>
      </c>
      <c r="D411" s="96"/>
      <c r="E411" s="64"/>
      <c r="F411" s="64"/>
      <c r="G411" s="86"/>
    </row>
    <row r="412" spans="1:7" ht="14.25" customHeight="1">
      <c r="A412" s="184"/>
      <c r="B412" s="184"/>
      <c r="C412" s="120" t="s">
        <v>895</v>
      </c>
      <c r="D412" s="96"/>
      <c r="E412" s="64"/>
      <c r="F412" s="64"/>
      <c r="G412" s="86"/>
    </row>
    <row r="413" spans="1:7" ht="14.25" customHeight="1">
      <c r="A413" s="184"/>
      <c r="B413" s="184"/>
      <c r="C413" s="166" t="s">
        <v>208</v>
      </c>
      <c r="D413" s="96"/>
      <c r="E413" s="64"/>
      <c r="F413" s="64"/>
      <c r="G413" s="86"/>
    </row>
    <row r="414" spans="1:7" ht="14.25" customHeight="1">
      <c r="A414" s="184"/>
      <c r="B414" s="184"/>
      <c r="C414" s="62" t="s">
        <v>327</v>
      </c>
      <c r="D414" s="96"/>
      <c r="E414" s="64"/>
      <c r="F414" s="64"/>
      <c r="G414" s="86"/>
    </row>
    <row r="415" spans="1:7" ht="36" customHeight="1">
      <c r="A415" s="184"/>
      <c r="B415" s="184"/>
      <c r="C415" s="62" t="s">
        <v>1533</v>
      </c>
      <c r="D415" s="96"/>
      <c r="E415" s="64"/>
      <c r="F415" s="64"/>
      <c r="G415" s="86"/>
    </row>
    <row r="416" spans="1:7" ht="14.25" customHeight="1">
      <c r="A416" s="184"/>
      <c r="B416" s="184"/>
      <c r="C416" s="62" t="s">
        <v>325</v>
      </c>
      <c r="D416" s="96"/>
      <c r="E416" s="64"/>
      <c r="F416" s="64"/>
      <c r="G416" s="86"/>
    </row>
    <row r="417" spans="1:7" ht="31.5" customHeight="1">
      <c r="A417" s="184"/>
      <c r="B417" s="184"/>
      <c r="C417" s="62" t="s">
        <v>1534</v>
      </c>
      <c r="D417" s="96"/>
      <c r="E417" s="64"/>
      <c r="F417" s="64"/>
      <c r="G417" s="86"/>
    </row>
    <row r="418" spans="1:7" ht="13.5" customHeight="1">
      <c r="A418" s="184"/>
      <c r="B418" s="184"/>
      <c r="C418" s="102" t="s">
        <v>219</v>
      </c>
      <c r="D418" s="96"/>
      <c r="E418" s="64"/>
      <c r="F418" s="64"/>
      <c r="G418" s="86"/>
    </row>
    <row r="419" spans="1:7" ht="13.5" customHeight="1">
      <c r="A419" s="184"/>
      <c r="B419" s="184"/>
      <c r="C419" s="62" t="s">
        <v>327</v>
      </c>
      <c r="D419" s="96"/>
      <c r="E419" s="64"/>
      <c r="F419" s="64"/>
      <c r="G419" s="86"/>
    </row>
    <row r="420" spans="1:7" ht="13.5" customHeight="1">
      <c r="A420" s="184"/>
      <c r="B420" s="184"/>
      <c r="C420" s="62" t="s">
        <v>891</v>
      </c>
      <c r="D420" s="96"/>
      <c r="E420" s="64"/>
      <c r="F420" s="64"/>
      <c r="G420" s="86"/>
    </row>
    <row r="421" spans="1:7" ht="13.5" customHeight="1">
      <c r="A421" s="184"/>
      <c r="B421" s="184"/>
      <c r="C421" s="62" t="s">
        <v>325</v>
      </c>
      <c r="D421" s="96"/>
      <c r="E421" s="64"/>
      <c r="F421" s="64"/>
      <c r="G421" s="86"/>
    </row>
    <row r="422" spans="1:7" ht="13.5" customHeight="1">
      <c r="A422" s="184"/>
      <c r="B422" s="184"/>
      <c r="C422" s="62" t="s">
        <v>892</v>
      </c>
      <c r="D422" s="96"/>
      <c r="E422" s="64"/>
      <c r="F422" s="64"/>
      <c r="G422" s="86"/>
    </row>
    <row r="423" spans="1:7" ht="13.5" customHeight="1">
      <c r="A423" s="184"/>
      <c r="B423" s="184"/>
      <c r="C423" s="102" t="s">
        <v>220</v>
      </c>
      <c r="D423" s="96"/>
      <c r="E423" s="64"/>
      <c r="F423" s="64"/>
      <c r="G423" s="86"/>
    </row>
    <row r="424" spans="1:7" ht="13.5" customHeight="1">
      <c r="A424" s="184"/>
      <c r="B424" s="184"/>
      <c r="C424" s="62" t="s">
        <v>327</v>
      </c>
      <c r="D424" s="96"/>
      <c r="E424" s="64"/>
      <c r="F424" s="64"/>
      <c r="G424" s="86"/>
    </row>
    <row r="425" spans="1:7" ht="13.5" customHeight="1">
      <c r="A425" s="184"/>
      <c r="B425" s="184"/>
      <c r="C425" s="62">
        <v>6.17</v>
      </c>
      <c r="D425" s="96"/>
      <c r="E425" s="64"/>
      <c r="F425" s="64"/>
      <c r="G425" s="86"/>
    </row>
    <row r="426" spans="1:7" ht="13.5" customHeight="1">
      <c r="A426" s="184"/>
      <c r="B426" s="184"/>
      <c r="C426" s="62" t="s">
        <v>325</v>
      </c>
      <c r="D426" s="96"/>
      <c r="E426" s="64"/>
      <c r="F426" s="64"/>
      <c r="G426" s="86"/>
    </row>
    <row r="427" spans="1:7" ht="13.5" customHeight="1">
      <c r="A427" s="184"/>
      <c r="B427" s="184"/>
      <c r="C427" s="62">
        <v>7.37</v>
      </c>
      <c r="D427" s="96"/>
      <c r="E427" s="64"/>
      <c r="F427" s="64"/>
      <c r="G427" s="86"/>
    </row>
    <row r="428" spans="1:7" ht="14.25" customHeight="1">
      <c r="A428" s="106" t="s">
        <v>221</v>
      </c>
      <c r="B428" s="106"/>
      <c r="C428" s="107" t="s">
        <v>192</v>
      </c>
      <c r="D428" s="99" t="s">
        <v>193</v>
      </c>
      <c r="E428" s="100">
        <v>296.03</v>
      </c>
      <c r="F428" s="100"/>
      <c r="G428" s="112"/>
    </row>
    <row r="429" spans="1:7" ht="14.25" customHeight="1">
      <c r="A429" s="184"/>
      <c r="B429" s="184"/>
      <c r="C429" s="108"/>
      <c r="D429" s="96"/>
      <c r="E429" s="64"/>
      <c r="F429" s="64"/>
      <c r="G429" s="86"/>
    </row>
    <row r="430" spans="1:7" ht="33" customHeight="1">
      <c r="A430" s="104" t="s">
        <v>198</v>
      </c>
      <c r="B430" s="104" t="s">
        <v>1032</v>
      </c>
      <c r="C430" s="62" t="s">
        <v>1535</v>
      </c>
      <c r="D430" s="96"/>
      <c r="E430" s="64"/>
      <c r="F430" s="64"/>
      <c r="G430" s="86"/>
    </row>
    <row r="431" spans="1:7" ht="80.25" customHeight="1">
      <c r="A431" s="184"/>
      <c r="B431" s="184"/>
      <c r="C431" s="62" t="s">
        <v>1536</v>
      </c>
      <c r="D431" s="96"/>
      <c r="E431" s="64"/>
      <c r="F431" s="64"/>
      <c r="G431" s="86"/>
    </row>
    <row r="432" spans="1:7" ht="126" customHeight="1">
      <c r="A432" s="184"/>
      <c r="B432" s="184"/>
      <c r="C432" s="62" t="s">
        <v>1641</v>
      </c>
      <c r="D432" s="96"/>
      <c r="E432" s="64"/>
      <c r="F432" s="64"/>
      <c r="G432" s="86"/>
    </row>
    <row r="433" spans="1:7" ht="14.25" customHeight="1">
      <c r="A433" s="184"/>
      <c r="B433" s="184"/>
      <c r="C433" s="62" t="s">
        <v>1537</v>
      </c>
      <c r="D433" s="96"/>
      <c r="E433" s="64"/>
      <c r="F433" s="64"/>
      <c r="G433" s="86"/>
    </row>
    <row r="434" spans="1:7" ht="14.25" customHeight="1">
      <c r="A434" s="184"/>
      <c r="B434" s="184"/>
      <c r="C434" s="62" t="s">
        <v>1538</v>
      </c>
      <c r="D434" s="96"/>
      <c r="E434" s="64"/>
      <c r="F434" s="64"/>
      <c r="G434" s="86"/>
    </row>
    <row r="435" spans="1:7" ht="14.25" customHeight="1">
      <c r="A435" s="106"/>
      <c r="B435" s="106"/>
      <c r="C435" s="107" t="s">
        <v>192</v>
      </c>
      <c r="D435" s="99" t="s">
        <v>193</v>
      </c>
      <c r="E435" s="100">
        <v>369.27</v>
      </c>
      <c r="F435" s="100"/>
      <c r="G435" s="112"/>
    </row>
    <row r="436" spans="1:7" ht="15.75">
      <c r="A436" s="184"/>
      <c r="B436" s="184"/>
      <c r="C436" s="62"/>
      <c r="D436" s="96"/>
      <c r="E436" s="64"/>
      <c r="F436" s="64"/>
      <c r="G436" s="86"/>
    </row>
    <row r="437" spans="1:7" ht="15.75">
      <c r="A437" s="729" t="s">
        <v>1864</v>
      </c>
      <c r="B437" s="729"/>
      <c r="C437" s="729"/>
      <c r="D437" s="729"/>
      <c r="E437" s="729"/>
      <c r="F437" s="729"/>
      <c r="G437" s="193"/>
    </row>
    <row r="438" spans="1:7" ht="17.25" customHeight="1">
      <c r="A438" s="106"/>
      <c r="B438" s="106"/>
      <c r="C438" s="103"/>
      <c r="D438" s="99"/>
      <c r="E438" s="100"/>
      <c r="F438" s="100"/>
      <c r="G438" s="112"/>
    </row>
    <row r="439" spans="1:7" ht="17.25" customHeight="1">
      <c r="A439" s="164" t="s">
        <v>896</v>
      </c>
      <c r="B439" s="164"/>
      <c r="C439" s="77" t="s">
        <v>897</v>
      </c>
      <c r="D439" s="78" t="s">
        <v>185</v>
      </c>
      <c r="E439" s="79" t="s">
        <v>186</v>
      </c>
      <c r="F439" s="79" t="s">
        <v>187</v>
      </c>
      <c r="G439" s="192" t="s">
        <v>188</v>
      </c>
    </row>
    <row r="440" spans="1:7" ht="17.25" customHeight="1">
      <c r="A440" s="199"/>
      <c r="B440" s="199"/>
      <c r="C440" s="144"/>
      <c r="D440" s="117"/>
      <c r="E440" s="118"/>
      <c r="F440" s="118"/>
      <c r="G440" s="194"/>
    </row>
    <row r="441" spans="1:7" ht="115.5" customHeight="1">
      <c r="A441" s="104" t="s">
        <v>189</v>
      </c>
      <c r="B441" s="104" t="s">
        <v>138</v>
      </c>
      <c r="C441" s="120" t="s">
        <v>1649</v>
      </c>
      <c r="D441" s="96"/>
      <c r="E441" s="64"/>
      <c r="F441" s="64"/>
      <c r="G441" s="86"/>
    </row>
    <row r="442" spans="1:7" ht="14.25" customHeight="1">
      <c r="A442" s="184"/>
      <c r="B442" s="184"/>
      <c r="C442" s="143" t="s">
        <v>898</v>
      </c>
      <c r="D442" s="96"/>
      <c r="E442" s="64"/>
      <c r="F442" s="64"/>
      <c r="G442" s="86"/>
    </row>
    <row r="443" spans="1:7" ht="14.25" customHeight="1">
      <c r="A443" s="184"/>
      <c r="B443" s="184"/>
      <c r="C443" s="102" t="s">
        <v>204</v>
      </c>
      <c r="D443" s="96"/>
      <c r="E443" s="64"/>
      <c r="F443" s="64"/>
      <c r="G443" s="86"/>
    </row>
    <row r="444" spans="1:7" ht="14.25" customHeight="1">
      <c r="A444" s="184"/>
      <c r="B444" s="184"/>
      <c r="C444" s="62" t="s">
        <v>899</v>
      </c>
      <c r="D444" s="96"/>
      <c r="E444" s="64"/>
      <c r="F444" s="64"/>
      <c r="G444" s="86"/>
    </row>
    <row r="445" spans="1:7" ht="14.25" customHeight="1">
      <c r="A445" s="184"/>
      <c r="B445" s="184"/>
      <c r="C445" s="102" t="s">
        <v>208</v>
      </c>
      <c r="D445" s="96"/>
      <c r="E445" s="64"/>
      <c r="F445" s="64"/>
      <c r="G445" s="86"/>
    </row>
    <row r="446" spans="1:7" ht="14.25" customHeight="1">
      <c r="A446" s="184"/>
      <c r="B446" s="184"/>
      <c r="C446" s="62" t="s">
        <v>900</v>
      </c>
      <c r="D446" s="96"/>
      <c r="E446" s="64"/>
      <c r="F446" s="64"/>
      <c r="G446" s="86"/>
    </row>
    <row r="447" spans="1:7" ht="21" customHeight="1">
      <c r="A447" s="106"/>
      <c r="B447" s="106"/>
      <c r="C447" s="168" t="s">
        <v>192</v>
      </c>
      <c r="D447" s="99" t="s">
        <v>89</v>
      </c>
      <c r="E447" s="100">
        <v>3.01</v>
      </c>
      <c r="F447" s="100"/>
      <c r="G447" s="112"/>
    </row>
    <row r="448" spans="1:7" ht="14.25" customHeight="1">
      <c r="A448" s="184"/>
      <c r="B448" s="184"/>
      <c r="C448" s="108"/>
      <c r="D448" s="96"/>
      <c r="E448" s="64"/>
      <c r="F448" s="64"/>
      <c r="G448" s="86"/>
    </row>
    <row r="449" spans="1:7" ht="84" customHeight="1">
      <c r="A449" s="104" t="s">
        <v>194</v>
      </c>
      <c r="B449" s="104"/>
      <c r="C449" s="62" t="s">
        <v>1539</v>
      </c>
      <c r="D449" s="96"/>
      <c r="E449" s="64"/>
      <c r="F449" s="64"/>
      <c r="G449" s="86"/>
    </row>
    <row r="450" spans="1:7" ht="21" customHeight="1">
      <c r="A450" s="184"/>
      <c r="B450" s="184"/>
      <c r="C450" s="62" t="s">
        <v>1540</v>
      </c>
      <c r="D450" s="96"/>
      <c r="E450" s="64"/>
      <c r="F450" s="64"/>
      <c r="G450" s="86"/>
    </row>
    <row r="451" spans="1:7" ht="14.25" customHeight="1">
      <c r="A451" s="184"/>
      <c r="B451" s="184"/>
      <c r="C451" s="102" t="s">
        <v>204</v>
      </c>
      <c r="D451" s="96"/>
      <c r="E451" s="64"/>
      <c r="F451" s="64"/>
      <c r="G451" s="86"/>
    </row>
    <row r="452" spans="1:7" ht="38.25" customHeight="1">
      <c r="A452" s="184"/>
      <c r="B452" s="184"/>
      <c r="C452" s="62" t="s">
        <v>901</v>
      </c>
      <c r="D452" s="96"/>
      <c r="E452" s="64"/>
      <c r="F452" s="64"/>
      <c r="G452" s="86"/>
    </row>
    <row r="453" spans="1:7" ht="24" customHeight="1">
      <c r="A453" s="184"/>
      <c r="B453" s="184"/>
      <c r="C453" s="102" t="s">
        <v>208</v>
      </c>
      <c r="D453" s="96"/>
      <c r="E453" s="64"/>
      <c r="F453" s="64"/>
      <c r="G453" s="86"/>
    </row>
    <row r="454" spans="1:7" ht="58.5" customHeight="1">
      <c r="A454" s="184"/>
      <c r="B454" s="184"/>
      <c r="C454" s="62" t="s">
        <v>902</v>
      </c>
      <c r="D454" s="96"/>
      <c r="E454" s="64"/>
      <c r="F454" s="64"/>
      <c r="G454" s="86"/>
    </row>
    <row r="455" spans="1:7" ht="22.5" customHeight="1">
      <c r="A455" s="106"/>
      <c r="B455" s="106"/>
      <c r="C455" s="167" t="s">
        <v>192</v>
      </c>
      <c r="D455" s="99" t="s">
        <v>89</v>
      </c>
      <c r="E455" s="100">
        <v>1.56</v>
      </c>
      <c r="F455" s="100"/>
      <c r="G455" s="112"/>
    </row>
    <row r="456" spans="1:7" ht="14.25" customHeight="1">
      <c r="A456" s="184"/>
      <c r="B456" s="184"/>
      <c r="C456" s="108"/>
      <c r="D456" s="96"/>
      <c r="E456" s="64"/>
      <c r="F456" s="64"/>
      <c r="G456" s="86"/>
    </row>
    <row r="457" spans="1:7" ht="14.25" customHeight="1">
      <c r="A457" s="729" t="s">
        <v>1865</v>
      </c>
      <c r="B457" s="729"/>
      <c r="C457" s="729"/>
      <c r="D457" s="729"/>
      <c r="E457" s="729"/>
      <c r="F457" s="729"/>
      <c r="G457" s="193"/>
    </row>
    <row r="458" spans="1:7" ht="14.25" customHeight="1">
      <c r="A458" s="106"/>
      <c r="B458" s="184"/>
      <c r="C458" s="62"/>
      <c r="D458" s="96"/>
      <c r="E458" s="64"/>
      <c r="F458" s="64"/>
      <c r="G458" s="112"/>
    </row>
    <row r="459" spans="1:7" ht="15" customHeight="1">
      <c r="A459" s="164" t="s">
        <v>903</v>
      </c>
      <c r="B459" s="164"/>
      <c r="C459" s="77" t="s">
        <v>1541</v>
      </c>
      <c r="D459" s="78" t="s">
        <v>185</v>
      </c>
      <c r="E459" s="79" t="s">
        <v>186</v>
      </c>
      <c r="F459" s="79" t="s">
        <v>187</v>
      </c>
      <c r="G459" s="195" t="s">
        <v>188</v>
      </c>
    </row>
    <row r="460" spans="1:7" ht="14.25" customHeight="1">
      <c r="A460" s="106"/>
      <c r="B460" s="184"/>
      <c r="C460" s="62"/>
      <c r="D460" s="96"/>
      <c r="E460" s="64"/>
      <c r="F460" s="64"/>
      <c r="G460" s="112"/>
    </row>
    <row r="461" spans="1:7" ht="112.5" customHeight="1">
      <c r="A461" s="104" t="s">
        <v>189</v>
      </c>
      <c r="B461" s="104" t="s">
        <v>138</v>
      </c>
      <c r="C461" s="124" t="s">
        <v>1542</v>
      </c>
      <c r="D461" s="117"/>
      <c r="E461" s="118"/>
      <c r="F461" s="118"/>
      <c r="G461" s="86"/>
    </row>
    <row r="462" spans="1:7" ht="17.25" customHeight="1">
      <c r="A462" s="106"/>
      <c r="B462" s="184"/>
      <c r="C462" s="125" t="s">
        <v>1543</v>
      </c>
      <c r="D462" s="96" t="s">
        <v>1544</v>
      </c>
      <c r="E462" s="64">
        <v>1320</v>
      </c>
      <c r="F462" s="64"/>
      <c r="G462" s="86"/>
    </row>
    <row r="463" spans="1:7" ht="17.25" customHeight="1">
      <c r="A463" s="184"/>
      <c r="B463" s="184"/>
      <c r="C463" s="126"/>
      <c r="D463" s="99"/>
      <c r="E463" s="100"/>
      <c r="F463" s="100"/>
      <c r="G463" s="112"/>
    </row>
    <row r="464" spans="1:7" ht="14.25" customHeight="1">
      <c r="A464" s="729" t="s">
        <v>1866</v>
      </c>
      <c r="B464" s="729"/>
      <c r="C464" s="729"/>
      <c r="D464" s="729"/>
      <c r="E464" s="729"/>
      <c r="F464" s="729"/>
      <c r="G464" s="193"/>
    </row>
    <row r="465" spans="1:7" ht="14.25" customHeight="1">
      <c r="A465" s="106"/>
      <c r="B465" s="106"/>
      <c r="C465" s="103"/>
      <c r="D465" s="99"/>
      <c r="E465" s="100"/>
      <c r="F465" s="100"/>
      <c r="G465" s="112"/>
    </row>
    <row r="466" spans="1:7" ht="15" customHeight="1">
      <c r="A466" s="164" t="s">
        <v>1077</v>
      </c>
      <c r="B466" s="164"/>
      <c r="C466" s="77" t="s">
        <v>904</v>
      </c>
      <c r="D466" s="78" t="s">
        <v>185</v>
      </c>
      <c r="E466" s="79" t="s">
        <v>186</v>
      </c>
      <c r="F466" s="79" t="s">
        <v>187</v>
      </c>
      <c r="G466" s="195" t="s">
        <v>188</v>
      </c>
    </row>
    <row r="467" spans="1:7" ht="15" customHeight="1">
      <c r="A467" s="184"/>
      <c r="B467" s="184"/>
      <c r="C467" s="93"/>
      <c r="D467" s="94"/>
      <c r="E467" s="95"/>
      <c r="F467" s="95"/>
      <c r="G467" s="131"/>
    </row>
    <row r="468" spans="1:7" ht="116.25" customHeight="1">
      <c r="A468" s="104" t="s">
        <v>189</v>
      </c>
      <c r="B468" s="104" t="s">
        <v>138</v>
      </c>
      <c r="C468" s="62" t="s">
        <v>905</v>
      </c>
      <c r="D468" s="96"/>
      <c r="E468" s="64"/>
      <c r="F468" s="64"/>
      <c r="G468" s="86"/>
    </row>
    <row r="469" spans="1:7" ht="18.75" customHeight="1">
      <c r="A469" s="184"/>
      <c r="B469" s="184"/>
      <c r="C469" s="62" t="s">
        <v>906</v>
      </c>
      <c r="D469" s="96"/>
      <c r="E469" s="64"/>
      <c r="F469" s="64"/>
      <c r="G469" s="86"/>
    </row>
    <row r="470" spans="1:7" ht="15.75">
      <c r="A470" s="184"/>
      <c r="B470" s="184"/>
      <c r="C470" s="102" t="s">
        <v>204</v>
      </c>
      <c r="D470" s="96"/>
      <c r="E470" s="64"/>
      <c r="F470" s="64"/>
      <c r="G470" s="86"/>
    </row>
    <row r="471" spans="1:7" ht="31.5">
      <c r="A471" s="184"/>
      <c r="B471" s="184"/>
      <c r="C471" s="62" t="s">
        <v>907</v>
      </c>
      <c r="D471" s="96"/>
      <c r="E471" s="64"/>
      <c r="F471" s="64"/>
      <c r="G471" s="86"/>
    </row>
    <row r="472" spans="1:7" ht="15" customHeight="1">
      <c r="A472" s="184"/>
      <c r="B472" s="184"/>
      <c r="C472" s="102" t="s">
        <v>208</v>
      </c>
      <c r="D472" s="96"/>
      <c r="E472" s="64"/>
      <c r="F472" s="64"/>
      <c r="G472" s="86"/>
    </row>
    <row r="473" spans="1:7" ht="15.75">
      <c r="A473" s="184"/>
      <c r="B473" s="184"/>
      <c r="C473" s="62" t="s">
        <v>908</v>
      </c>
      <c r="D473" s="96"/>
      <c r="E473" s="64"/>
      <c r="F473" s="64"/>
      <c r="G473" s="86"/>
    </row>
    <row r="474" spans="1:7" ht="15.75">
      <c r="A474" s="106"/>
      <c r="B474" s="106"/>
      <c r="C474" s="107" t="s">
        <v>192</v>
      </c>
      <c r="D474" s="99" t="s">
        <v>193</v>
      </c>
      <c r="E474" s="100">
        <v>32.48</v>
      </c>
      <c r="F474" s="100"/>
      <c r="G474" s="112"/>
    </row>
    <row r="475" spans="1:7" ht="15.75">
      <c r="A475" s="184"/>
      <c r="B475" s="184"/>
      <c r="C475" s="62"/>
      <c r="D475" s="96"/>
      <c r="E475" s="64"/>
      <c r="F475" s="64"/>
      <c r="G475" s="86"/>
    </row>
    <row r="476" spans="1:7" ht="114" customHeight="1">
      <c r="A476" s="104" t="s">
        <v>194</v>
      </c>
      <c r="B476" s="104" t="s">
        <v>139</v>
      </c>
      <c r="C476" s="169" t="s">
        <v>1049</v>
      </c>
      <c r="D476" s="96"/>
      <c r="E476" s="64"/>
      <c r="F476" s="64"/>
      <c r="G476" s="86"/>
    </row>
    <row r="477" spans="1:7" ht="14.25" customHeight="1">
      <c r="A477" s="184"/>
      <c r="B477" s="184"/>
      <c r="C477" s="62" t="s">
        <v>1545</v>
      </c>
      <c r="D477" s="96"/>
      <c r="E477" s="64"/>
      <c r="F477" s="64"/>
      <c r="G477" s="86"/>
    </row>
    <row r="478" spans="1:7" ht="14.25" customHeight="1">
      <c r="A478" s="184"/>
      <c r="B478" s="184"/>
      <c r="C478" s="62" t="s">
        <v>204</v>
      </c>
      <c r="D478" s="96"/>
      <c r="E478" s="64"/>
      <c r="F478" s="64"/>
      <c r="G478" s="86"/>
    </row>
    <row r="479" spans="1:7" ht="15.75">
      <c r="A479" s="184"/>
      <c r="B479" s="184"/>
      <c r="C479" s="62" t="s">
        <v>1050</v>
      </c>
      <c r="D479" s="96"/>
      <c r="E479" s="64"/>
      <c r="F479" s="64"/>
      <c r="G479" s="86"/>
    </row>
    <row r="480" spans="1:7" ht="15.75">
      <c r="A480" s="106"/>
      <c r="B480" s="106"/>
      <c r="C480" s="107" t="s">
        <v>192</v>
      </c>
      <c r="D480" s="99" t="s">
        <v>89</v>
      </c>
      <c r="E480" s="100">
        <v>0.62</v>
      </c>
      <c r="F480" s="100"/>
      <c r="G480" s="112"/>
    </row>
    <row r="481" spans="1:7" ht="15.75">
      <c r="A481" s="184"/>
      <c r="B481" s="184"/>
      <c r="C481" s="108"/>
      <c r="D481" s="96"/>
      <c r="E481" s="64"/>
      <c r="F481" s="64"/>
      <c r="G481" s="86"/>
    </row>
    <row r="482" spans="1:7" ht="157.5">
      <c r="A482" s="104" t="s">
        <v>198</v>
      </c>
      <c r="B482" s="104" t="s">
        <v>1032</v>
      </c>
      <c r="C482" s="170" t="s">
        <v>1847</v>
      </c>
      <c r="D482" s="96"/>
      <c r="E482" s="64"/>
      <c r="F482" s="64"/>
      <c r="G482" s="86"/>
    </row>
    <row r="483" spans="1:7" ht="15.75" customHeight="1">
      <c r="A483" s="184"/>
      <c r="B483" s="184"/>
      <c r="C483" s="62" t="s">
        <v>906</v>
      </c>
      <c r="D483" s="96"/>
      <c r="E483" s="64"/>
      <c r="F483" s="64"/>
      <c r="G483" s="86"/>
    </row>
    <row r="484" spans="1:7" ht="15.75">
      <c r="A484" s="184"/>
      <c r="B484" s="184"/>
      <c r="C484" s="62" t="s">
        <v>204</v>
      </c>
      <c r="D484" s="96"/>
      <c r="E484" s="64"/>
      <c r="F484" s="64"/>
      <c r="G484" s="86"/>
    </row>
    <row r="485" spans="1:7" ht="15.75">
      <c r="A485" s="184"/>
      <c r="B485" s="184"/>
      <c r="C485" s="62" t="s">
        <v>1051</v>
      </c>
      <c r="D485" s="96"/>
      <c r="E485" s="64"/>
      <c r="F485" s="64"/>
      <c r="G485" s="86"/>
    </row>
    <row r="486" spans="1:7" ht="15.75">
      <c r="A486" s="184"/>
      <c r="B486" s="184"/>
      <c r="C486" s="62" t="s">
        <v>208</v>
      </c>
      <c r="D486" s="96"/>
      <c r="E486" s="64"/>
      <c r="F486" s="64"/>
      <c r="G486" s="86"/>
    </row>
    <row r="487" spans="1:7" ht="54.75" customHeight="1">
      <c r="A487" s="184"/>
      <c r="B487" s="184"/>
      <c r="C487" s="62" t="s">
        <v>1052</v>
      </c>
      <c r="D487" s="96"/>
      <c r="E487" s="64"/>
      <c r="F487" s="64"/>
      <c r="G487" s="86"/>
    </row>
    <row r="488" spans="1:7" ht="15.75">
      <c r="A488" s="106"/>
      <c r="B488" s="106"/>
      <c r="C488" s="107" t="s">
        <v>192</v>
      </c>
      <c r="D488" s="99" t="s">
        <v>193</v>
      </c>
      <c r="E488" s="100">
        <v>44.06</v>
      </c>
      <c r="F488" s="100"/>
      <c r="G488" s="112"/>
    </row>
    <row r="489" spans="1:7" ht="15.75">
      <c r="A489" s="184"/>
      <c r="B489" s="184"/>
      <c r="C489" s="116"/>
      <c r="D489" s="96"/>
      <c r="E489" s="64"/>
      <c r="F489" s="64"/>
      <c r="G489" s="86"/>
    </row>
    <row r="490" spans="1:7" ht="162.75" customHeight="1">
      <c r="A490" s="104" t="s">
        <v>223</v>
      </c>
      <c r="B490" s="104" t="s">
        <v>1034</v>
      </c>
      <c r="C490" s="125" t="s">
        <v>1848</v>
      </c>
      <c r="D490" s="96"/>
      <c r="E490" s="64"/>
      <c r="F490" s="64"/>
      <c r="G490" s="86"/>
    </row>
    <row r="491" spans="1:7" ht="15.75" customHeight="1">
      <c r="A491" s="184"/>
      <c r="B491" s="184"/>
      <c r="C491" s="62" t="s">
        <v>906</v>
      </c>
      <c r="D491" s="96"/>
      <c r="E491" s="64"/>
      <c r="F491" s="64"/>
      <c r="G491" s="86"/>
    </row>
    <row r="492" spans="1:7" ht="15.75">
      <c r="A492" s="184"/>
      <c r="B492" s="184"/>
      <c r="C492" s="62" t="s">
        <v>208</v>
      </c>
      <c r="D492" s="96"/>
      <c r="E492" s="64"/>
      <c r="F492" s="64"/>
      <c r="G492" s="86"/>
    </row>
    <row r="493" spans="1:7" ht="15" customHeight="1">
      <c r="A493" s="184"/>
      <c r="B493" s="184"/>
      <c r="C493" s="62" t="s">
        <v>1053</v>
      </c>
      <c r="D493" s="96"/>
      <c r="E493" s="64"/>
      <c r="F493" s="64"/>
      <c r="G493" s="86"/>
    </row>
    <row r="494" spans="1:7" ht="15.75">
      <c r="A494" s="106"/>
      <c r="B494" s="106"/>
      <c r="C494" s="107" t="s">
        <v>192</v>
      </c>
      <c r="D494" s="99" t="s">
        <v>193</v>
      </c>
      <c r="E494" s="100">
        <v>2.56</v>
      </c>
      <c r="F494" s="100"/>
      <c r="G494" s="112"/>
    </row>
    <row r="495" spans="1:7" ht="15.75">
      <c r="A495" s="184"/>
      <c r="B495" s="184"/>
      <c r="C495" s="108"/>
      <c r="D495" s="96"/>
      <c r="E495" s="64"/>
      <c r="F495" s="64"/>
      <c r="G495" s="86"/>
    </row>
    <row r="496" spans="1:7" ht="186" customHeight="1">
      <c r="A496" s="104" t="s">
        <v>239</v>
      </c>
      <c r="B496" s="104" t="s">
        <v>141</v>
      </c>
      <c r="C496" s="170" t="s">
        <v>1752</v>
      </c>
      <c r="D496" s="96"/>
      <c r="E496" s="64"/>
      <c r="F496" s="64"/>
      <c r="G496" s="86"/>
    </row>
    <row r="497" spans="1:7" ht="15.75">
      <c r="A497" s="184"/>
      <c r="B497" s="184"/>
      <c r="C497" s="62" t="s">
        <v>1054</v>
      </c>
      <c r="D497" s="96"/>
      <c r="E497" s="64"/>
      <c r="F497" s="64"/>
      <c r="G497" s="86"/>
    </row>
    <row r="498" spans="1:7" ht="15.75">
      <c r="A498" s="184"/>
      <c r="B498" s="184"/>
      <c r="C498" s="102" t="s">
        <v>204</v>
      </c>
      <c r="D498" s="96"/>
      <c r="E498" s="64"/>
      <c r="F498" s="64"/>
      <c r="G498" s="86"/>
    </row>
    <row r="499" spans="1:7" ht="31.5">
      <c r="A499" s="184"/>
      <c r="B499" s="184"/>
      <c r="C499" s="62" t="s">
        <v>1055</v>
      </c>
      <c r="D499" s="96"/>
      <c r="E499" s="64"/>
      <c r="F499" s="64"/>
      <c r="G499" s="86"/>
    </row>
    <row r="500" spans="1:7" ht="15.75">
      <c r="A500" s="184"/>
      <c r="B500" s="184"/>
      <c r="C500" s="102" t="s">
        <v>208</v>
      </c>
      <c r="D500" s="96"/>
      <c r="E500" s="64"/>
      <c r="F500" s="64"/>
      <c r="G500" s="86"/>
    </row>
    <row r="501" spans="1:7" ht="93.75" customHeight="1">
      <c r="A501" s="184"/>
      <c r="B501" s="184"/>
      <c r="C501" s="62" t="s">
        <v>1056</v>
      </c>
      <c r="D501" s="96"/>
      <c r="E501" s="64"/>
      <c r="F501" s="64"/>
      <c r="G501" s="86"/>
    </row>
    <row r="502" spans="1:7" ht="15.75">
      <c r="A502" s="184"/>
      <c r="B502" s="184"/>
      <c r="C502" s="102" t="s">
        <v>219</v>
      </c>
      <c r="D502" s="96"/>
      <c r="E502" s="64"/>
      <c r="F502" s="64"/>
      <c r="G502" s="86"/>
    </row>
    <row r="503" spans="1:7" ht="31.5">
      <c r="A503" s="184"/>
      <c r="B503" s="184"/>
      <c r="C503" s="62" t="s">
        <v>1057</v>
      </c>
      <c r="D503" s="96"/>
      <c r="E503" s="64"/>
      <c r="F503" s="64"/>
      <c r="G503" s="86"/>
    </row>
    <row r="504" spans="1:7" ht="15.75">
      <c r="A504" s="184"/>
      <c r="B504" s="184"/>
      <c r="C504" s="102" t="s">
        <v>220</v>
      </c>
      <c r="D504" s="96"/>
      <c r="E504" s="64"/>
      <c r="F504" s="64"/>
      <c r="G504" s="86"/>
    </row>
    <row r="505" spans="1:7" ht="31.5">
      <c r="A505" s="184"/>
      <c r="B505" s="184"/>
      <c r="C505" s="62" t="s">
        <v>1058</v>
      </c>
      <c r="D505" s="96"/>
      <c r="E505" s="64"/>
      <c r="F505" s="64"/>
      <c r="G505" s="86"/>
    </row>
    <row r="506" spans="1:7" ht="15.75">
      <c r="A506" s="106"/>
      <c r="B506" s="106"/>
      <c r="C506" s="107" t="s">
        <v>192</v>
      </c>
      <c r="D506" s="99" t="s">
        <v>193</v>
      </c>
      <c r="E506" s="100">
        <v>737.15</v>
      </c>
      <c r="F506" s="100"/>
      <c r="G506" s="112"/>
    </row>
    <row r="507" spans="1:7" ht="15.75">
      <c r="A507" s="184"/>
      <c r="B507" s="184"/>
      <c r="C507" s="108"/>
      <c r="D507" s="96"/>
      <c r="E507" s="64"/>
      <c r="F507" s="64"/>
      <c r="G507" s="86"/>
    </row>
    <row r="508" spans="1:7" ht="31.5">
      <c r="A508" s="104" t="s">
        <v>276</v>
      </c>
      <c r="B508" s="104" t="s">
        <v>1222</v>
      </c>
      <c r="C508" s="62" t="s">
        <v>1059</v>
      </c>
      <c r="D508" s="96"/>
      <c r="E508" s="64"/>
      <c r="F508" s="64"/>
      <c r="G508" s="86"/>
    </row>
    <row r="509" spans="1:7" ht="99" customHeight="1">
      <c r="A509" s="184"/>
      <c r="B509" s="184"/>
      <c r="C509" s="120" t="s">
        <v>1646</v>
      </c>
      <c r="D509" s="96"/>
      <c r="E509" s="64"/>
      <c r="F509" s="64"/>
      <c r="G509" s="86"/>
    </row>
    <row r="510" spans="1:7" ht="15.75">
      <c r="A510" s="184"/>
      <c r="B510" s="184"/>
      <c r="C510" s="62" t="s">
        <v>1060</v>
      </c>
      <c r="D510" s="96"/>
      <c r="E510" s="64"/>
      <c r="F510" s="64"/>
      <c r="G510" s="86"/>
    </row>
    <row r="511" spans="1:7" ht="15.75">
      <c r="A511" s="184"/>
      <c r="B511" s="184"/>
      <c r="C511" s="102" t="s">
        <v>208</v>
      </c>
      <c r="D511" s="96"/>
      <c r="E511" s="64"/>
      <c r="F511" s="64"/>
      <c r="G511" s="86"/>
    </row>
    <row r="512" spans="1:7" ht="31.5">
      <c r="A512" s="184"/>
      <c r="B512" s="184"/>
      <c r="C512" s="109" t="s">
        <v>1061</v>
      </c>
      <c r="D512" s="96"/>
      <c r="E512" s="64"/>
      <c r="F512" s="64"/>
      <c r="G512" s="86"/>
    </row>
    <row r="513" spans="1:7" ht="15.75">
      <c r="A513" s="184"/>
      <c r="B513" s="184"/>
      <c r="C513" s="102" t="s">
        <v>219</v>
      </c>
      <c r="D513" s="96"/>
      <c r="E513" s="64"/>
      <c r="F513" s="64"/>
      <c r="G513" s="86"/>
    </row>
    <row r="514" spans="1:7" ht="15.75">
      <c r="A514" s="184"/>
      <c r="B514" s="184"/>
      <c r="C514" s="109">
        <v>8.56</v>
      </c>
      <c r="D514" s="96"/>
      <c r="E514" s="64"/>
      <c r="F514" s="64"/>
      <c r="G514" s="86"/>
    </row>
    <row r="515" spans="1:7" ht="15.75">
      <c r="A515" s="184"/>
      <c r="B515" s="184"/>
      <c r="C515" s="102" t="s">
        <v>220</v>
      </c>
      <c r="D515" s="96"/>
      <c r="E515" s="64"/>
      <c r="F515" s="64"/>
      <c r="G515" s="86"/>
    </row>
    <row r="516" spans="1:7" ht="15.75">
      <c r="A516" s="184"/>
      <c r="B516" s="184"/>
      <c r="C516" s="62">
        <v>6.17</v>
      </c>
      <c r="D516" s="96"/>
      <c r="E516" s="64"/>
      <c r="F516" s="64"/>
      <c r="G516" s="86"/>
    </row>
    <row r="517" spans="1:7" ht="15.75">
      <c r="A517" s="106"/>
      <c r="B517" s="106"/>
      <c r="C517" s="107" t="s">
        <v>192</v>
      </c>
      <c r="D517" s="99" t="s">
        <v>193</v>
      </c>
      <c r="E517" s="100">
        <v>167.82</v>
      </c>
      <c r="F517" s="100"/>
      <c r="G517" s="112"/>
    </row>
    <row r="518" spans="1:7" ht="15.75">
      <c r="A518" s="184"/>
      <c r="B518" s="184"/>
      <c r="C518" s="108"/>
      <c r="D518" s="96"/>
      <c r="E518" s="64"/>
      <c r="F518" s="64"/>
      <c r="G518" s="86"/>
    </row>
    <row r="519" spans="1:7" ht="31.5">
      <c r="A519" s="104" t="s">
        <v>283</v>
      </c>
      <c r="B519" s="104" t="s">
        <v>142</v>
      </c>
      <c r="C519" s="62" t="s">
        <v>1062</v>
      </c>
      <c r="D519" s="96"/>
      <c r="E519" s="64"/>
      <c r="F519" s="64"/>
      <c r="G519" s="86"/>
    </row>
    <row r="520" spans="1:7" ht="30" customHeight="1">
      <c r="A520" s="184"/>
      <c r="B520" s="184"/>
      <c r="C520" s="62" t="s">
        <v>1063</v>
      </c>
      <c r="D520" s="96"/>
      <c r="E520" s="64"/>
      <c r="F520" s="64"/>
      <c r="G520" s="86"/>
    </row>
    <row r="521" spans="1:7" ht="31.5">
      <c r="A521" s="184"/>
      <c r="B521" s="184"/>
      <c r="C521" s="62" t="s">
        <v>1064</v>
      </c>
      <c r="D521" s="96"/>
      <c r="E521" s="64"/>
      <c r="F521" s="64"/>
      <c r="G521" s="86"/>
    </row>
    <row r="522" spans="1:7" ht="15.75">
      <c r="A522" s="184"/>
      <c r="B522" s="184"/>
      <c r="C522" s="62" t="s">
        <v>1065</v>
      </c>
      <c r="D522" s="96"/>
      <c r="E522" s="64"/>
      <c r="F522" s="64"/>
      <c r="G522" s="86"/>
    </row>
    <row r="523" spans="1:7" ht="15.75">
      <c r="A523" s="184"/>
      <c r="B523" s="184"/>
      <c r="C523" s="102" t="s">
        <v>208</v>
      </c>
      <c r="D523" s="96"/>
      <c r="E523" s="64"/>
      <c r="F523" s="64"/>
      <c r="G523" s="86"/>
    </row>
    <row r="524" spans="1:7" ht="47.25">
      <c r="A524" s="184"/>
      <c r="B524" s="184"/>
      <c r="C524" s="62" t="s">
        <v>1066</v>
      </c>
      <c r="D524" s="96"/>
      <c r="E524" s="64"/>
      <c r="F524" s="64"/>
      <c r="G524" s="86"/>
    </row>
    <row r="525" spans="1:7" ht="15.75">
      <c r="A525" s="184"/>
      <c r="B525" s="184"/>
      <c r="C525" s="102" t="s">
        <v>219</v>
      </c>
      <c r="D525" s="96"/>
      <c r="E525" s="64"/>
      <c r="F525" s="64"/>
      <c r="G525" s="86"/>
    </row>
    <row r="526" spans="1:7" ht="31.5">
      <c r="A526" s="184"/>
      <c r="B526" s="184"/>
      <c r="C526" s="62" t="s">
        <v>1067</v>
      </c>
      <c r="D526" s="96"/>
      <c r="E526" s="64"/>
      <c r="F526" s="64"/>
      <c r="G526" s="86"/>
    </row>
    <row r="527" spans="1:7" ht="15.75">
      <c r="A527" s="184"/>
      <c r="B527" s="184"/>
      <c r="C527" s="102" t="s">
        <v>220</v>
      </c>
      <c r="D527" s="96"/>
      <c r="E527" s="64"/>
      <c r="F527" s="64"/>
      <c r="G527" s="86"/>
    </row>
    <row r="528" spans="1:7" ht="31.5">
      <c r="A528" s="184"/>
      <c r="B528" s="184"/>
      <c r="C528" s="62" t="s">
        <v>1068</v>
      </c>
      <c r="D528" s="96"/>
      <c r="E528" s="64"/>
      <c r="F528" s="64"/>
      <c r="G528" s="86"/>
    </row>
    <row r="529" spans="1:7" ht="15.75">
      <c r="A529" s="184"/>
      <c r="B529" s="184"/>
      <c r="C529" s="102" t="s">
        <v>222</v>
      </c>
      <c r="D529" s="96"/>
      <c r="E529" s="64"/>
      <c r="F529" s="64"/>
      <c r="G529" s="86"/>
    </row>
    <row r="530" spans="1:7" ht="15.75">
      <c r="A530" s="184"/>
      <c r="B530" s="184"/>
      <c r="C530" s="62" t="s">
        <v>1069</v>
      </c>
      <c r="D530" s="96"/>
      <c r="E530" s="64"/>
      <c r="F530" s="64"/>
      <c r="G530" s="86"/>
    </row>
    <row r="531" spans="1:7" ht="15.75">
      <c r="A531" s="106"/>
      <c r="B531" s="106"/>
      <c r="C531" s="107" t="s">
        <v>192</v>
      </c>
      <c r="D531" s="99" t="s">
        <v>193</v>
      </c>
      <c r="E531" s="100">
        <v>596.08</v>
      </c>
      <c r="F531" s="100"/>
      <c r="G531" s="112"/>
    </row>
    <row r="532" spans="1:7" ht="15.75">
      <c r="A532" s="184"/>
      <c r="B532" s="184"/>
      <c r="C532" s="62"/>
      <c r="D532" s="96"/>
      <c r="E532" s="64"/>
      <c r="F532" s="64"/>
      <c r="G532" s="86"/>
    </row>
    <row r="533" spans="1:7" ht="65.25" customHeight="1">
      <c r="A533" s="104" t="s">
        <v>289</v>
      </c>
      <c r="B533" s="104" t="s">
        <v>1013</v>
      </c>
      <c r="C533" s="62" t="s">
        <v>1070</v>
      </c>
      <c r="D533" s="96"/>
      <c r="E533" s="64"/>
      <c r="F533" s="64"/>
      <c r="G533" s="86"/>
    </row>
    <row r="534" spans="1:7" ht="57.75" customHeight="1">
      <c r="A534" s="184"/>
      <c r="B534" s="184"/>
      <c r="C534" s="62" t="s">
        <v>1071</v>
      </c>
      <c r="D534" s="96"/>
      <c r="E534" s="64"/>
      <c r="F534" s="64"/>
      <c r="G534" s="86"/>
    </row>
    <row r="535" spans="1:7" ht="32.25" customHeight="1">
      <c r="A535" s="184"/>
      <c r="B535" s="184"/>
      <c r="C535" s="62" t="s">
        <v>1072</v>
      </c>
      <c r="D535" s="96"/>
      <c r="E535" s="64"/>
      <c r="F535" s="64"/>
      <c r="G535" s="86"/>
    </row>
    <row r="536" spans="1:7" ht="18.75" customHeight="1">
      <c r="A536" s="184"/>
      <c r="B536" s="184"/>
      <c r="C536" s="102" t="s">
        <v>204</v>
      </c>
      <c r="D536" s="96"/>
      <c r="E536" s="64"/>
      <c r="F536" s="64"/>
      <c r="G536" s="86"/>
    </row>
    <row r="537" spans="1:7" ht="13.5" customHeight="1">
      <c r="A537" s="184"/>
      <c r="B537" s="184"/>
      <c r="C537" s="62" t="s">
        <v>1073</v>
      </c>
      <c r="D537" s="96"/>
      <c r="E537" s="64"/>
      <c r="F537" s="64"/>
      <c r="G537" s="86"/>
    </row>
    <row r="538" spans="1:7" ht="14.25" customHeight="1">
      <c r="A538" s="184"/>
      <c r="B538" s="184"/>
      <c r="C538" s="102" t="s">
        <v>208</v>
      </c>
      <c r="D538" s="96"/>
      <c r="E538" s="64"/>
      <c r="F538" s="64"/>
      <c r="G538" s="86"/>
    </row>
    <row r="539" spans="1:7" ht="45" customHeight="1">
      <c r="A539" s="184"/>
      <c r="B539" s="184"/>
      <c r="C539" s="109" t="s">
        <v>1074</v>
      </c>
      <c r="D539" s="96"/>
      <c r="E539" s="64"/>
      <c r="F539" s="64"/>
      <c r="G539" s="86"/>
    </row>
    <row r="540" spans="1:7" ht="14.25" customHeight="1">
      <c r="A540" s="184"/>
      <c r="B540" s="184"/>
      <c r="C540" s="111" t="s">
        <v>219</v>
      </c>
      <c r="D540" s="96"/>
      <c r="E540" s="64"/>
      <c r="F540" s="64"/>
      <c r="G540" s="86"/>
    </row>
    <row r="541" spans="1:7" ht="14.25" customHeight="1">
      <c r="A541" s="184"/>
      <c r="B541" s="184"/>
      <c r="C541" s="109" t="s">
        <v>1075</v>
      </c>
      <c r="D541" s="96"/>
      <c r="E541" s="64"/>
      <c r="F541" s="64"/>
      <c r="G541" s="86"/>
    </row>
    <row r="542" spans="1:7" ht="14.25" customHeight="1">
      <c r="A542" s="184"/>
      <c r="B542" s="184"/>
      <c r="C542" s="102" t="s">
        <v>220</v>
      </c>
      <c r="D542" s="96"/>
      <c r="E542" s="64"/>
      <c r="F542" s="64"/>
      <c r="G542" s="86"/>
    </row>
    <row r="543" spans="1:7" ht="14.25" customHeight="1">
      <c r="A543" s="184"/>
      <c r="B543" s="184"/>
      <c r="C543" s="109" t="s">
        <v>1076</v>
      </c>
      <c r="D543" s="96"/>
      <c r="E543" s="64"/>
      <c r="F543" s="64"/>
      <c r="G543" s="86"/>
    </row>
    <row r="544" spans="1:7" ht="14.25" customHeight="1">
      <c r="A544" s="106"/>
      <c r="B544" s="106"/>
      <c r="C544" s="107" t="s">
        <v>192</v>
      </c>
      <c r="D544" s="99" t="s">
        <v>193</v>
      </c>
      <c r="E544" s="100">
        <v>686.23</v>
      </c>
      <c r="F544" s="100"/>
      <c r="G544" s="112"/>
    </row>
    <row r="545" spans="1:7" ht="15.75">
      <c r="A545" s="184"/>
      <c r="B545" s="184"/>
      <c r="C545" s="62"/>
      <c r="D545" s="96"/>
      <c r="E545" s="64"/>
      <c r="F545" s="64"/>
      <c r="G545" s="86"/>
    </row>
    <row r="546" spans="1:7" ht="15.75">
      <c r="A546" s="729" t="s">
        <v>1867</v>
      </c>
      <c r="B546" s="729"/>
      <c r="C546" s="729"/>
      <c r="D546" s="729"/>
      <c r="E546" s="729"/>
      <c r="F546" s="729"/>
      <c r="G546" s="193"/>
    </row>
    <row r="547" spans="1:7" ht="15.75">
      <c r="A547" s="184"/>
      <c r="B547" s="184"/>
      <c r="C547" s="62"/>
      <c r="D547" s="96"/>
      <c r="E547" s="64"/>
      <c r="F547" s="64"/>
      <c r="G547" s="112"/>
    </row>
    <row r="548" spans="1:7" ht="15" customHeight="1">
      <c r="A548" s="164" t="s">
        <v>1546</v>
      </c>
      <c r="B548" s="164"/>
      <c r="C548" s="77" t="s">
        <v>1078</v>
      </c>
      <c r="D548" s="78" t="s">
        <v>185</v>
      </c>
      <c r="E548" s="79" t="s">
        <v>186</v>
      </c>
      <c r="F548" s="79" t="s">
        <v>187</v>
      </c>
      <c r="G548" s="192" t="s">
        <v>188</v>
      </c>
    </row>
    <row r="549" spans="1:7" ht="15.75">
      <c r="A549" s="184"/>
      <c r="B549" s="184"/>
      <c r="C549" s="62"/>
      <c r="D549" s="96"/>
      <c r="E549" s="64"/>
      <c r="F549" s="64"/>
      <c r="G549" s="86"/>
    </row>
    <row r="550" spans="1:7" ht="54.75" customHeight="1">
      <c r="A550" s="104" t="s">
        <v>189</v>
      </c>
      <c r="B550" s="104" t="s">
        <v>138</v>
      </c>
      <c r="C550" s="62" t="s">
        <v>1079</v>
      </c>
      <c r="D550" s="96"/>
      <c r="E550" s="64"/>
      <c r="F550" s="64"/>
      <c r="G550" s="86"/>
    </row>
    <row r="551" spans="1:7" ht="37.5" customHeight="1">
      <c r="A551" s="184"/>
      <c r="B551" s="184"/>
      <c r="C551" s="62" t="s">
        <v>1547</v>
      </c>
      <c r="D551" s="96"/>
      <c r="E551" s="64"/>
      <c r="F551" s="64"/>
      <c r="G551" s="86"/>
    </row>
    <row r="552" spans="1:7" ht="111" customHeight="1">
      <c r="A552" s="184"/>
      <c r="B552" s="184"/>
      <c r="C552" s="182" t="s">
        <v>2002</v>
      </c>
      <c r="D552" s="96"/>
      <c r="E552" s="64"/>
      <c r="F552" s="64"/>
      <c r="G552" s="86"/>
    </row>
    <row r="553" spans="1:7" ht="15.75">
      <c r="A553" s="184"/>
      <c r="B553" s="184"/>
      <c r="C553" s="62" t="s">
        <v>1080</v>
      </c>
      <c r="D553" s="96"/>
      <c r="E553" s="64"/>
      <c r="F553" s="64"/>
      <c r="G553" s="86"/>
    </row>
    <row r="554" spans="1:7" ht="15.75">
      <c r="A554" s="184"/>
      <c r="B554" s="184"/>
      <c r="C554" s="102" t="s">
        <v>204</v>
      </c>
      <c r="D554" s="96"/>
      <c r="E554" s="64"/>
      <c r="F554" s="64"/>
      <c r="G554" s="86"/>
    </row>
    <row r="555" spans="1:7" ht="31.5">
      <c r="A555" s="184"/>
      <c r="B555" s="184"/>
      <c r="C555" s="62" t="s">
        <v>1081</v>
      </c>
      <c r="D555" s="96"/>
      <c r="E555" s="64"/>
      <c r="F555" s="64"/>
      <c r="G555" s="86"/>
    </row>
    <row r="556" spans="1:7" ht="15.75">
      <c r="A556" s="184"/>
      <c r="B556" s="184"/>
      <c r="C556" s="102" t="s">
        <v>208</v>
      </c>
      <c r="D556" s="96"/>
      <c r="E556" s="64"/>
      <c r="F556" s="64"/>
      <c r="G556" s="86"/>
    </row>
    <row r="557" spans="1:7" ht="31.5">
      <c r="A557" s="184"/>
      <c r="B557" s="184"/>
      <c r="C557" s="62" t="s">
        <v>1082</v>
      </c>
      <c r="D557" s="96"/>
      <c r="E557" s="64"/>
      <c r="F557" s="64"/>
      <c r="G557" s="86"/>
    </row>
    <row r="558" spans="1:7" ht="15.75">
      <c r="A558" s="106"/>
      <c r="B558" s="106"/>
      <c r="C558" s="107" t="s">
        <v>192</v>
      </c>
      <c r="D558" s="99" t="s">
        <v>193</v>
      </c>
      <c r="E558" s="100">
        <v>407.05</v>
      </c>
      <c r="F558" s="100"/>
      <c r="G558" s="112"/>
    </row>
    <row r="559" spans="1:7" ht="15.75">
      <c r="A559" s="184"/>
      <c r="B559" s="184"/>
      <c r="C559" s="62"/>
      <c r="D559" s="96"/>
      <c r="E559" s="64"/>
      <c r="F559" s="64"/>
      <c r="G559" s="86"/>
    </row>
    <row r="560" spans="1:7" ht="47.25">
      <c r="A560" s="104" t="s">
        <v>194</v>
      </c>
      <c r="B560" s="104" t="s">
        <v>139</v>
      </c>
      <c r="C560" s="62" t="s">
        <v>1083</v>
      </c>
      <c r="D560" s="96"/>
      <c r="E560" s="64"/>
      <c r="F560" s="64"/>
      <c r="G560" s="86"/>
    </row>
    <row r="561" spans="1:7" ht="130.5" customHeight="1">
      <c r="A561" s="184"/>
      <c r="B561" s="184"/>
      <c r="C561" s="62" t="s">
        <v>2001</v>
      </c>
      <c r="D561" s="96"/>
      <c r="E561" s="64"/>
      <c r="F561" s="64"/>
      <c r="G561" s="86"/>
    </row>
    <row r="562" spans="1:7" ht="14.25" customHeight="1">
      <c r="A562" s="184"/>
      <c r="B562" s="184"/>
      <c r="C562" s="62" t="s">
        <v>1080</v>
      </c>
      <c r="D562" s="96"/>
      <c r="E562" s="64"/>
      <c r="F562" s="64"/>
      <c r="G562" s="86"/>
    </row>
    <row r="563" spans="1:7" ht="15.75">
      <c r="A563" s="184"/>
      <c r="B563" s="184"/>
      <c r="C563" s="102" t="s">
        <v>208</v>
      </c>
      <c r="D563" s="96"/>
      <c r="E563" s="64"/>
      <c r="F563" s="64"/>
      <c r="G563" s="86"/>
    </row>
    <row r="564" spans="1:7" ht="31.5">
      <c r="A564" s="184"/>
      <c r="B564" s="184"/>
      <c r="C564" s="62" t="s">
        <v>1084</v>
      </c>
      <c r="D564" s="96"/>
      <c r="E564" s="64"/>
      <c r="F564" s="64"/>
      <c r="G564" s="86"/>
    </row>
    <row r="565" spans="1:7" ht="15.75">
      <c r="A565" s="184"/>
      <c r="B565" s="184"/>
      <c r="C565" s="111" t="s">
        <v>219</v>
      </c>
      <c r="D565" s="96"/>
      <c r="E565" s="64"/>
      <c r="F565" s="64"/>
      <c r="G565" s="86"/>
    </row>
    <row r="566" spans="1:7" ht="15.75">
      <c r="A566" s="184"/>
      <c r="B566" s="184"/>
      <c r="C566" s="62" t="s">
        <v>1085</v>
      </c>
      <c r="D566" s="96"/>
      <c r="E566" s="64"/>
      <c r="F566" s="64"/>
      <c r="G566" s="86"/>
    </row>
    <row r="567" spans="1:7" ht="15.75">
      <c r="A567" s="184"/>
      <c r="B567" s="184"/>
      <c r="C567" s="102" t="s">
        <v>220</v>
      </c>
      <c r="D567" s="96"/>
      <c r="E567" s="64"/>
      <c r="F567" s="64"/>
      <c r="G567" s="86"/>
    </row>
    <row r="568" spans="1:7" ht="15.75">
      <c r="A568" s="184"/>
      <c r="B568" s="184"/>
      <c r="C568" s="62" t="s">
        <v>1086</v>
      </c>
      <c r="D568" s="96"/>
      <c r="E568" s="64"/>
      <c r="F568" s="64"/>
      <c r="G568" s="86"/>
    </row>
    <row r="569" spans="1:7" ht="15.75">
      <c r="A569" s="106"/>
      <c r="B569" s="106"/>
      <c r="C569" s="103"/>
      <c r="D569" s="99" t="s">
        <v>193</v>
      </c>
      <c r="E569" s="100">
        <v>124.48</v>
      </c>
      <c r="F569" s="100"/>
      <c r="G569" s="112"/>
    </row>
    <row r="570" spans="1:7" ht="15.75">
      <c r="A570" s="184"/>
      <c r="B570" s="184"/>
      <c r="C570" s="62"/>
      <c r="D570" s="96"/>
      <c r="E570" s="64"/>
      <c r="F570" s="64"/>
      <c r="G570" s="86"/>
    </row>
    <row r="571" spans="1:7" ht="46.5" customHeight="1">
      <c r="A571" s="104" t="s">
        <v>198</v>
      </c>
      <c r="B571" s="104" t="s">
        <v>1032</v>
      </c>
      <c r="C571" s="62" t="s">
        <v>1087</v>
      </c>
      <c r="D571" s="96"/>
      <c r="E571" s="64"/>
      <c r="F571" s="64"/>
      <c r="G571" s="86"/>
    </row>
    <row r="572" spans="1:7" ht="141.75">
      <c r="A572" s="184"/>
      <c r="B572" s="184"/>
      <c r="C572" s="62" t="s">
        <v>2000</v>
      </c>
      <c r="D572" s="96"/>
      <c r="E572" s="64"/>
      <c r="F572" s="64"/>
      <c r="G572" s="86"/>
    </row>
    <row r="573" spans="1:7" ht="24" customHeight="1">
      <c r="A573" s="184"/>
      <c r="B573" s="184"/>
      <c r="C573" s="62" t="s">
        <v>1080</v>
      </c>
      <c r="D573" s="96"/>
      <c r="E573" s="64"/>
      <c r="F573" s="64"/>
      <c r="G573" s="86"/>
    </row>
    <row r="574" spans="1:7" ht="16.5" customHeight="1">
      <c r="A574" s="184"/>
      <c r="B574" s="184"/>
      <c r="C574" s="102" t="s">
        <v>204</v>
      </c>
      <c r="D574" s="96"/>
      <c r="E574" s="64"/>
      <c r="F574" s="64"/>
      <c r="G574" s="86"/>
    </row>
    <row r="575" spans="1:7" ht="15.75">
      <c r="A575" s="184"/>
      <c r="B575" s="184"/>
      <c r="C575" s="62" t="s">
        <v>486</v>
      </c>
      <c r="D575" s="96"/>
      <c r="E575" s="64"/>
      <c r="F575" s="64"/>
      <c r="G575" s="86"/>
    </row>
    <row r="576" spans="1:7" ht="15.75">
      <c r="A576" s="184"/>
      <c r="B576" s="184"/>
      <c r="C576" s="102" t="s">
        <v>208</v>
      </c>
      <c r="D576" s="96"/>
      <c r="E576" s="64"/>
      <c r="F576" s="64"/>
      <c r="G576" s="86"/>
    </row>
    <row r="577" spans="1:7" ht="63">
      <c r="A577" s="184"/>
      <c r="B577" s="184"/>
      <c r="C577" s="62" t="s">
        <v>487</v>
      </c>
      <c r="D577" s="96"/>
      <c r="E577" s="64"/>
      <c r="F577" s="64"/>
      <c r="G577" s="86"/>
    </row>
    <row r="578" spans="1:7" ht="15.75">
      <c r="A578" s="184"/>
      <c r="B578" s="184"/>
      <c r="C578" s="111" t="s">
        <v>219</v>
      </c>
      <c r="D578" s="96"/>
      <c r="E578" s="64"/>
      <c r="F578" s="64"/>
      <c r="G578" s="86"/>
    </row>
    <row r="579" spans="1:7" ht="15.75">
      <c r="A579" s="184"/>
      <c r="B579" s="184"/>
      <c r="C579" s="62" t="s">
        <v>488</v>
      </c>
      <c r="D579" s="96"/>
      <c r="E579" s="64"/>
      <c r="F579" s="64"/>
      <c r="G579" s="86"/>
    </row>
    <row r="580" spans="1:7" ht="15.75">
      <c r="A580" s="184"/>
      <c r="B580" s="184"/>
      <c r="C580" s="102" t="s">
        <v>220</v>
      </c>
      <c r="D580" s="96"/>
      <c r="E580" s="64"/>
      <c r="F580" s="64"/>
      <c r="G580" s="86"/>
    </row>
    <row r="581" spans="1:7" ht="15.75">
      <c r="A581" s="184"/>
      <c r="B581" s="184"/>
      <c r="C581" s="62" t="s">
        <v>489</v>
      </c>
      <c r="D581" s="96"/>
      <c r="E581" s="64"/>
      <c r="F581" s="64"/>
      <c r="G581" s="86"/>
    </row>
    <row r="582" spans="1:7" ht="15.75">
      <c r="A582" s="106"/>
      <c r="B582" s="106"/>
      <c r="C582" s="107" t="s">
        <v>192</v>
      </c>
      <c r="D582" s="99" t="s">
        <v>193</v>
      </c>
      <c r="E582" s="100">
        <v>584.28</v>
      </c>
      <c r="F582" s="100"/>
      <c r="G582" s="112"/>
    </row>
    <row r="583" spans="1:7" ht="15.75">
      <c r="A583" s="184"/>
      <c r="B583" s="184"/>
      <c r="C583" s="62"/>
      <c r="D583" s="96"/>
      <c r="E583" s="64"/>
      <c r="F583" s="64"/>
      <c r="G583" s="86"/>
    </row>
    <row r="584" spans="1:7" ht="57" customHeight="1">
      <c r="A584" s="104" t="s">
        <v>223</v>
      </c>
      <c r="B584" s="104" t="s">
        <v>1034</v>
      </c>
      <c r="C584" s="62" t="s">
        <v>1548</v>
      </c>
      <c r="D584" s="96"/>
      <c r="E584" s="64"/>
      <c r="F584" s="64"/>
      <c r="G584" s="86"/>
    </row>
    <row r="585" spans="1:7" ht="31.5">
      <c r="A585" s="184"/>
      <c r="B585" s="184"/>
      <c r="C585" s="62" t="s">
        <v>490</v>
      </c>
      <c r="D585" s="96"/>
      <c r="E585" s="64"/>
      <c r="F585" s="64"/>
      <c r="G585" s="86"/>
    </row>
    <row r="586" spans="1:7" ht="15.75">
      <c r="A586" s="184"/>
      <c r="B586" s="184"/>
      <c r="C586" s="62" t="s">
        <v>491</v>
      </c>
      <c r="D586" s="96"/>
      <c r="E586" s="64"/>
      <c r="F586" s="64"/>
      <c r="G586" s="86"/>
    </row>
    <row r="587" spans="1:7" ht="15.75">
      <c r="A587" s="184"/>
      <c r="B587" s="184"/>
      <c r="C587" s="102" t="s">
        <v>204</v>
      </c>
      <c r="D587" s="96"/>
      <c r="E587" s="64"/>
      <c r="F587" s="64"/>
      <c r="G587" s="86"/>
    </row>
    <row r="588" spans="1:7" ht="31.5">
      <c r="A588" s="184"/>
      <c r="B588" s="184"/>
      <c r="C588" s="62" t="s">
        <v>492</v>
      </c>
      <c r="D588" s="96"/>
      <c r="E588" s="64"/>
      <c r="F588" s="64"/>
      <c r="G588" s="86"/>
    </row>
    <row r="589" spans="1:7" ht="15.75">
      <c r="A589" s="184"/>
      <c r="B589" s="184"/>
      <c r="C589" s="102" t="s">
        <v>208</v>
      </c>
      <c r="D589" s="96"/>
      <c r="E589" s="64"/>
      <c r="F589" s="64"/>
      <c r="G589" s="86"/>
    </row>
    <row r="590" spans="1:7" ht="31.5">
      <c r="A590" s="184"/>
      <c r="B590" s="184"/>
      <c r="C590" s="62" t="s">
        <v>493</v>
      </c>
      <c r="D590" s="96"/>
      <c r="E590" s="64"/>
      <c r="F590" s="64"/>
      <c r="G590" s="86"/>
    </row>
    <row r="591" spans="1:7" ht="15.75">
      <c r="A591" s="106"/>
      <c r="B591" s="106"/>
      <c r="C591" s="107" t="s">
        <v>192</v>
      </c>
      <c r="D591" s="99" t="s">
        <v>494</v>
      </c>
      <c r="E591" s="100">
        <v>329.9</v>
      </c>
      <c r="F591" s="100"/>
      <c r="G591" s="112"/>
    </row>
    <row r="592" spans="1:7" ht="15.75">
      <c r="A592" s="184"/>
      <c r="B592" s="184"/>
      <c r="C592" s="62"/>
      <c r="D592" s="96"/>
      <c r="E592" s="64"/>
      <c r="F592" s="64"/>
      <c r="G592" s="86"/>
    </row>
    <row r="593" spans="1:7" ht="15.75">
      <c r="A593" s="729" t="s">
        <v>1868</v>
      </c>
      <c r="B593" s="729"/>
      <c r="C593" s="729"/>
      <c r="D593" s="729"/>
      <c r="E593" s="729"/>
      <c r="F593" s="729"/>
      <c r="G593" s="193"/>
    </row>
    <row r="594" spans="1:7" ht="15.75">
      <c r="A594" s="184"/>
      <c r="B594" s="184"/>
      <c r="C594" s="62"/>
      <c r="D594" s="96"/>
      <c r="E594" s="64"/>
      <c r="F594" s="64"/>
      <c r="G594" s="112"/>
    </row>
    <row r="595" spans="1:7" ht="15" customHeight="1">
      <c r="A595" s="164" t="s">
        <v>501</v>
      </c>
      <c r="B595" s="164"/>
      <c r="C595" s="171" t="s">
        <v>496</v>
      </c>
      <c r="D595" s="78" t="s">
        <v>185</v>
      </c>
      <c r="E595" s="79" t="s">
        <v>186</v>
      </c>
      <c r="F595" s="79" t="s">
        <v>187</v>
      </c>
      <c r="G595" s="195" t="s">
        <v>188</v>
      </c>
    </row>
    <row r="596" spans="1:7" ht="15.75">
      <c r="A596" s="184"/>
      <c r="B596" s="184"/>
      <c r="C596" s="62"/>
      <c r="D596" s="96"/>
      <c r="E596" s="64"/>
      <c r="F596" s="64"/>
      <c r="G596" s="86"/>
    </row>
    <row r="597" spans="1:7" ht="241.5" customHeight="1">
      <c r="A597" s="104" t="s">
        <v>189</v>
      </c>
      <c r="B597" s="104" t="s">
        <v>138</v>
      </c>
      <c r="C597" s="62" t="s">
        <v>1967</v>
      </c>
      <c r="D597" s="96"/>
      <c r="E597" s="64"/>
      <c r="F597" s="64"/>
      <c r="G597" s="86"/>
    </row>
    <row r="598" spans="1:7" ht="151.5" customHeight="1">
      <c r="A598" s="184"/>
      <c r="B598" s="184"/>
      <c r="C598" s="62" t="s">
        <v>1849</v>
      </c>
      <c r="D598" s="96"/>
      <c r="E598" s="64"/>
      <c r="F598" s="64"/>
      <c r="G598" s="86"/>
    </row>
    <row r="599" spans="1:7" ht="264" customHeight="1">
      <c r="A599" s="184"/>
      <c r="B599" s="184"/>
      <c r="C599" s="62" t="s">
        <v>1648</v>
      </c>
      <c r="D599" s="96"/>
      <c r="E599" s="64"/>
      <c r="F599" s="64"/>
      <c r="G599" s="86"/>
    </row>
    <row r="600" spans="1:7" ht="174.75" customHeight="1">
      <c r="A600" s="184"/>
      <c r="B600" s="104"/>
      <c r="C600" s="62" t="s">
        <v>1850</v>
      </c>
      <c r="D600" s="96"/>
      <c r="E600" s="64"/>
      <c r="F600" s="64"/>
      <c r="G600" s="86"/>
    </row>
    <row r="601" spans="1:7" ht="66" customHeight="1">
      <c r="A601" s="184"/>
      <c r="B601" s="184"/>
      <c r="C601" s="62" t="s">
        <v>1836</v>
      </c>
      <c r="D601" s="96"/>
      <c r="E601" s="64"/>
      <c r="F601" s="64"/>
      <c r="G601" s="86"/>
    </row>
    <row r="602" spans="1:7" ht="15.75">
      <c r="A602" s="184"/>
      <c r="B602" s="184"/>
      <c r="C602" s="62" t="s">
        <v>497</v>
      </c>
      <c r="D602" s="96"/>
      <c r="E602" s="64"/>
      <c r="F602" s="64"/>
      <c r="G602" s="86"/>
    </row>
    <row r="603" spans="1:7" ht="15.75">
      <c r="A603" s="184"/>
      <c r="B603" s="184"/>
      <c r="C603" s="102" t="s">
        <v>208</v>
      </c>
      <c r="D603" s="96"/>
      <c r="E603" s="64"/>
      <c r="F603" s="64"/>
      <c r="G603" s="86"/>
    </row>
    <row r="604" spans="1:7" ht="47.25">
      <c r="A604" s="184"/>
      <c r="B604" s="184"/>
      <c r="C604" s="62" t="s">
        <v>498</v>
      </c>
      <c r="D604" s="96"/>
      <c r="E604" s="64"/>
      <c r="F604" s="64"/>
      <c r="G604" s="86"/>
    </row>
    <row r="605" spans="1:7" ht="15.75">
      <c r="A605" s="106"/>
      <c r="B605" s="106"/>
      <c r="C605" s="107" t="s">
        <v>192</v>
      </c>
      <c r="D605" s="99" t="s">
        <v>193</v>
      </c>
      <c r="E605" s="100">
        <v>781.19</v>
      </c>
      <c r="F605" s="100"/>
      <c r="G605" s="112"/>
    </row>
    <row r="606" spans="1:7" ht="15.75">
      <c r="A606" s="184"/>
      <c r="B606" s="184"/>
      <c r="C606" s="62"/>
      <c r="D606" s="96"/>
      <c r="E606" s="64"/>
      <c r="F606" s="64"/>
      <c r="G606" s="86"/>
    </row>
    <row r="607" spans="1:7" ht="0.75" customHeight="1">
      <c r="A607" s="184"/>
      <c r="B607" s="184"/>
      <c r="C607" s="62"/>
      <c r="D607" s="96"/>
      <c r="E607" s="64"/>
      <c r="F607" s="64"/>
      <c r="G607" s="86"/>
    </row>
    <row r="608" spans="1:7" ht="15.75">
      <c r="A608" s="184"/>
      <c r="B608" s="184"/>
      <c r="C608" s="62"/>
      <c r="D608" s="96"/>
      <c r="E608" s="64"/>
      <c r="F608" s="64"/>
      <c r="G608" s="86"/>
    </row>
    <row r="609" spans="1:7" ht="15.75">
      <c r="A609" s="184"/>
      <c r="B609" s="184"/>
      <c r="C609" s="102" t="s">
        <v>208</v>
      </c>
      <c r="D609" s="96"/>
      <c r="E609" s="64"/>
      <c r="F609" s="64"/>
      <c r="G609" s="86"/>
    </row>
    <row r="610" spans="1:7" ht="15.75">
      <c r="A610" s="184"/>
      <c r="B610" s="184"/>
      <c r="C610" s="62" t="s">
        <v>499</v>
      </c>
      <c r="D610" s="96"/>
      <c r="E610" s="64"/>
      <c r="F610" s="64"/>
      <c r="G610" s="86"/>
    </row>
    <row r="611" spans="1:7" ht="15.75">
      <c r="A611" s="184"/>
      <c r="B611" s="184"/>
      <c r="C611" s="111" t="s">
        <v>219</v>
      </c>
      <c r="D611" s="96"/>
      <c r="E611" s="64"/>
      <c r="F611" s="64"/>
      <c r="G611" s="86"/>
    </row>
    <row r="612" spans="1:7" ht="31.5">
      <c r="A612" s="184"/>
      <c r="B612" s="184"/>
      <c r="C612" s="62" t="s">
        <v>1067</v>
      </c>
      <c r="D612" s="96"/>
      <c r="E612" s="64"/>
      <c r="F612" s="64"/>
      <c r="G612" s="86"/>
    </row>
    <row r="613" spans="1:7" ht="15.75">
      <c r="A613" s="184"/>
      <c r="B613" s="184"/>
      <c r="C613" s="62" t="s">
        <v>220</v>
      </c>
      <c r="D613" s="96"/>
      <c r="E613" s="64"/>
      <c r="F613" s="64"/>
      <c r="G613" s="86"/>
    </row>
    <row r="614" spans="1:7" ht="15.75">
      <c r="A614" s="184"/>
      <c r="B614" s="184"/>
      <c r="C614" s="62" t="s">
        <v>500</v>
      </c>
      <c r="D614" s="96"/>
      <c r="E614" s="64"/>
      <c r="F614" s="64"/>
      <c r="G614" s="86"/>
    </row>
    <row r="615" spans="1:7" ht="15.75">
      <c r="A615" s="184"/>
      <c r="B615" s="106"/>
      <c r="C615" s="107" t="s">
        <v>192</v>
      </c>
      <c r="D615" s="99" t="s">
        <v>193</v>
      </c>
      <c r="E615" s="100">
        <v>271.84</v>
      </c>
      <c r="F615" s="100"/>
      <c r="G615" s="112"/>
    </row>
    <row r="616" spans="1:7" ht="15.75">
      <c r="A616" s="184"/>
      <c r="B616" s="184"/>
      <c r="C616" s="108"/>
      <c r="D616" s="96"/>
      <c r="E616" s="64"/>
      <c r="F616" s="64"/>
      <c r="G616" s="86"/>
    </row>
    <row r="617" spans="1:7" ht="32.25" customHeight="1">
      <c r="A617" s="104"/>
      <c r="B617" s="104"/>
      <c r="C617" s="62"/>
      <c r="D617" s="96"/>
      <c r="E617" s="64"/>
      <c r="F617" s="64"/>
      <c r="G617" s="86"/>
    </row>
    <row r="618" spans="1:7" ht="15.75">
      <c r="A618" s="184"/>
      <c r="B618" s="184"/>
      <c r="C618" s="62" t="s">
        <v>497</v>
      </c>
      <c r="D618" s="96"/>
      <c r="E618" s="64"/>
      <c r="F618" s="64"/>
      <c r="G618" s="86"/>
    </row>
    <row r="619" spans="1:7" ht="15.75">
      <c r="A619" s="184"/>
      <c r="B619" s="184"/>
      <c r="C619" s="102" t="s">
        <v>222</v>
      </c>
      <c r="D619" s="96"/>
      <c r="E619" s="64"/>
      <c r="F619" s="64"/>
      <c r="G619" s="86"/>
    </row>
    <row r="620" spans="1:7" ht="15.75">
      <c r="A620" s="106"/>
      <c r="B620" s="106"/>
      <c r="C620" s="103">
        <v>19.67</v>
      </c>
      <c r="D620" s="99" t="s">
        <v>193</v>
      </c>
      <c r="E620" s="100">
        <v>19.67</v>
      </c>
      <c r="F620" s="100"/>
      <c r="G620" s="112"/>
    </row>
    <row r="621" spans="1:7" ht="15.75">
      <c r="A621" s="184"/>
      <c r="B621" s="184"/>
      <c r="C621" s="62"/>
      <c r="D621" s="96"/>
      <c r="E621" s="64"/>
      <c r="F621" s="64"/>
      <c r="G621" s="86"/>
    </row>
    <row r="622" spans="1:7" ht="15.75">
      <c r="A622" s="184"/>
      <c r="B622" s="184"/>
      <c r="C622" s="62" t="s">
        <v>93</v>
      </c>
      <c r="D622" s="96" t="s">
        <v>193</v>
      </c>
      <c r="E622" s="64">
        <v>1072.7</v>
      </c>
      <c r="F622" s="64"/>
      <c r="G622" s="86"/>
    </row>
    <row r="623" spans="1:7" ht="15.75">
      <c r="A623" s="729" t="s">
        <v>1869</v>
      </c>
      <c r="B623" s="729"/>
      <c r="C623" s="729"/>
      <c r="D623" s="729"/>
      <c r="E623" s="729"/>
      <c r="F623" s="729"/>
      <c r="G623" s="193"/>
    </row>
    <row r="624" spans="1:9" ht="15.75">
      <c r="A624" s="184"/>
      <c r="B624" s="184"/>
      <c r="C624" s="62"/>
      <c r="D624" s="96"/>
      <c r="E624" s="64"/>
      <c r="F624" s="64"/>
      <c r="G624" s="112"/>
      <c r="I624" s="127"/>
    </row>
    <row r="625" spans="1:9" ht="15" customHeight="1">
      <c r="A625" s="164" t="s">
        <v>71</v>
      </c>
      <c r="B625" s="164"/>
      <c r="C625" s="171" t="s">
        <v>502</v>
      </c>
      <c r="D625" s="78" t="s">
        <v>185</v>
      </c>
      <c r="E625" s="79" t="s">
        <v>186</v>
      </c>
      <c r="F625" s="79" t="s">
        <v>187</v>
      </c>
      <c r="G625" s="195" t="s">
        <v>188</v>
      </c>
      <c r="I625" s="127"/>
    </row>
    <row r="626" spans="1:9" ht="15.75">
      <c r="A626" s="184"/>
      <c r="B626" s="184"/>
      <c r="C626" s="144"/>
      <c r="D626" s="96"/>
      <c r="E626" s="64"/>
      <c r="F626" s="64"/>
      <c r="G626" s="86"/>
      <c r="I626" s="127"/>
    </row>
    <row r="627" spans="1:7" ht="104.25" customHeight="1">
      <c r="A627" s="104" t="s">
        <v>189</v>
      </c>
      <c r="B627" s="104" t="s">
        <v>138</v>
      </c>
      <c r="C627" s="120" t="s">
        <v>1753</v>
      </c>
      <c r="D627" s="96"/>
      <c r="E627" s="64"/>
      <c r="F627" s="64"/>
      <c r="G627" s="86"/>
    </row>
    <row r="628" spans="1:7" ht="64.5" customHeight="1">
      <c r="A628" s="184"/>
      <c r="B628" s="184"/>
      <c r="C628" s="120" t="s">
        <v>503</v>
      </c>
      <c r="D628" s="96"/>
      <c r="E628" s="64"/>
      <c r="F628" s="64"/>
      <c r="G628" s="86"/>
    </row>
    <row r="629" spans="1:7" ht="77.25" customHeight="1">
      <c r="A629" s="184"/>
      <c r="B629" s="184"/>
      <c r="C629" s="120" t="s">
        <v>504</v>
      </c>
      <c r="D629" s="96"/>
      <c r="E629" s="64"/>
      <c r="F629" s="64"/>
      <c r="G629" s="86"/>
    </row>
    <row r="630" spans="1:7" ht="80.25" customHeight="1" hidden="1">
      <c r="A630" s="184"/>
      <c r="B630" s="184"/>
      <c r="C630" s="172"/>
      <c r="D630" s="96"/>
      <c r="E630" s="64"/>
      <c r="F630" s="64"/>
      <c r="G630" s="86"/>
    </row>
    <row r="631" spans="1:7" ht="17.25" customHeight="1">
      <c r="A631" s="184"/>
      <c r="B631" s="184"/>
      <c r="C631" s="62" t="s">
        <v>505</v>
      </c>
      <c r="D631" s="96"/>
      <c r="E631" s="64"/>
      <c r="F631" s="64"/>
      <c r="G631" s="86"/>
    </row>
    <row r="632" spans="1:7" ht="14.25" customHeight="1">
      <c r="A632" s="184"/>
      <c r="B632" s="184"/>
      <c r="C632" s="102" t="s">
        <v>208</v>
      </c>
      <c r="D632" s="96"/>
      <c r="E632" s="64"/>
      <c r="F632" s="64"/>
      <c r="G632" s="86"/>
    </row>
    <row r="633" spans="1:7" ht="45" customHeight="1">
      <c r="A633" s="184"/>
      <c r="B633" s="184"/>
      <c r="C633" s="62" t="s">
        <v>506</v>
      </c>
      <c r="D633" s="96"/>
      <c r="E633" s="64"/>
      <c r="F633" s="64"/>
      <c r="G633" s="86"/>
    </row>
    <row r="634" spans="1:7" ht="13.5" customHeight="1">
      <c r="A634" s="184"/>
      <c r="B634" s="184"/>
      <c r="C634" s="102" t="s">
        <v>220</v>
      </c>
      <c r="D634" s="96"/>
      <c r="E634" s="64"/>
      <c r="F634" s="64"/>
      <c r="G634" s="86"/>
    </row>
    <row r="635" spans="1:7" ht="56.25" customHeight="1">
      <c r="A635" s="106"/>
      <c r="B635" s="106"/>
      <c r="C635" s="103" t="s">
        <v>507</v>
      </c>
      <c r="D635" s="99" t="s">
        <v>193</v>
      </c>
      <c r="E635" s="100">
        <v>622.05</v>
      </c>
      <c r="F635" s="100"/>
      <c r="G635" s="112"/>
    </row>
    <row r="636" spans="1:7" ht="33" customHeight="1">
      <c r="A636" s="184"/>
      <c r="B636" s="184"/>
      <c r="C636" s="144"/>
      <c r="D636" s="96"/>
      <c r="E636" s="64"/>
      <c r="F636" s="64"/>
      <c r="G636" s="86"/>
    </row>
    <row r="637" spans="1:7" ht="93" customHeight="1">
      <c r="A637" s="104" t="s">
        <v>194</v>
      </c>
      <c r="B637" s="104" t="s">
        <v>139</v>
      </c>
      <c r="C637" s="120" t="s">
        <v>508</v>
      </c>
      <c r="D637" s="96"/>
      <c r="E637" s="64"/>
      <c r="F637" s="64"/>
      <c r="G637" s="86"/>
    </row>
    <row r="638" spans="1:7" ht="125.25" customHeight="1">
      <c r="A638" s="184"/>
      <c r="B638" s="184"/>
      <c r="C638" s="120" t="s">
        <v>2004</v>
      </c>
      <c r="D638" s="96"/>
      <c r="E638" s="64"/>
      <c r="F638" s="64"/>
      <c r="G638" s="86"/>
    </row>
    <row r="639" spans="1:7" ht="63.75" customHeight="1">
      <c r="A639" s="184"/>
      <c r="B639" s="184"/>
      <c r="C639" s="120" t="s">
        <v>503</v>
      </c>
      <c r="D639" s="96"/>
      <c r="E639" s="64"/>
      <c r="F639" s="64"/>
      <c r="G639" s="86"/>
    </row>
    <row r="640" spans="1:7" ht="66" customHeight="1">
      <c r="A640" s="184"/>
      <c r="B640" s="184"/>
      <c r="C640" s="120" t="s">
        <v>504</v>
      </c>
      <c r="D640" s="96"/>
      <c r="E640" s="64"/>
      <c r="F640" s="64"/>
      <c r="G640" s="86"/>
    </row>
    <row r="641" spans="1:7" ht="70.5" customHeight="1">
      <c r="A641" s="184"/>
      <c r="B641" s="184"/>
      <c r="C641" s="120" t="s">
        <v>504</v>
      </c>
      <c r="D641" s="96"/>
      <c r="E641" s="64"/>
      <c r="F641" s="64"/>
      <c r="G641" s="86"/>
    </row>
    <row r="642" spans="1:7" ht="13.5" customHeight="1">
      <c r="A642" s="184"/>
      <c r="B642" s="184"/>
      <c r="C642" s="62" t="s">
        <v>505</v>
      </c>
      <c r="D642" s="96"/>
      <c r="E642" s="64"/>
      <c r="F642" s="64"/>
      <c r="G642" s="86"/>
    </row>
    <row r="643" spans="1:7" ht="14.25" customHeight="1">
      <c r="A643" s="184"/>
      <c r="B643" s="184"/>
      <c r="C643" s="120" t="s">
        <v>222</v>
      </c>
      <c r="D643" s="96"/>
      <c r="E643" s="64"/>
      <c r="F643" s="64"/>
      <c r="G643" s="86"/>
    </row>
    <row r="644" spans="1:7" ht="13.5" customHeight="1">
      <c r="A644" s="106"/>
      <c r="B644" s="106"/>
      <c r="C644" s="103" t="s">
        <v>509</v>
      </c>
      <c r="D644" s="99" t="s">
        <v>193</v>
      </c>
      <c r="E644" s="100">
        <v>25.73</v>
      </c>
      <c r="F644" s="100"/>
      <c r="G644" s="112"/>
    </row>
    <row r="645" spans="1:7" ht="13.5" customHeight="1">
      <c r="A645" s="184"/>
      <c r="B645" s="184"/>
      <c r="C645" s="62"/>
      <c r="D645" s="96"/>
      <c r="E645" s="64"/>
      <c r="F645" s="64"/>
      <c r="G645" s="86"/>
    </row>
    <row r="646" spans="1:7" ht="83.25" customHeight="1">
      <c r="A646" s="104" t="s">
        <v>198</v>
      </c>
      <c r="B646" s="104" t="s">
        <v>1032</v>
      </c>
      <c r="C646" s="120" t="s">
        <v>510</v>
      </c>
      <c r="D646" s="96"/>
      <c r="E646" s="64"/>
      <c r="F646" s="64"/>
      <c r="G646" s="86"/>
    </row>
    <row r="647" spans="1:7" ht="119.25" customHeight="1">
      <c r="A647" s="184"/>
      <c r="B647" s="184"/>
      <c r="C647" s="120" t="s">
        <v>2005</v>
      </c>
      <c r="D647" s="96"/>
      <c r="E647" s="64"/>
      <c r="F647" s="64"/>
      <c r="G647" s="86"/>
    </row>
    <row r="648" spans="1:7" ht="84" customHeight="1">
      <c r="A648" s="184"/>
      <c r="B648" s="184"/>
      <c r="C648" s="120" t="s">
        <v>27</v>
      </c>
      <c r="D648" s="96"/>
      <c r="E648" s="64"/>
      <c r="F648" s="64"/>
      <c r="G648" s="86"/>
    </row>
    <row r="649" spans="1:7" ht="64.5" customHeight="1">
      <c r="A649" s="184"/>
      <c r="B649" s="184"/>
      <c r="C649" s="120" t="s">
        <v>504</v>
      </c>
      <c r="D649" s="96"/>
      <c r="E649" s="64"/>
      <c r="F649" s="64"/>
      <c r="G649" s="86"/>
    </row>
    <row r="650" spans="1:7" ht="13.5" customHeight="1">
      <c r="A650" s="184"/>
      <c r="B650" s="184"/>
      <c r="C650" s="62" t="s">
        <v>28</v>
      </c>
      <c r="D650" s="96"/>
      <c r="E650" s="64"/>
      <c r="F650" s="64"/>
      <c r="G650" s="86"/>
    </row>
    <row r="651" spans="1:7" ht="13.5" customHeight="1">
      <c r="A651" s="184"/>
      <c r="B651" s="184"/>
      <c r="C651" s="120" t="s">
        <v>222</v>
      </c>
      <c r="D651" s="96"/>
      <c r="E651" s="64"/>
      <c r="F651" s="64"/>
      <c r="G651" s="86"/>
    </row>
    <row r="652" spans="1:7" ht="13.5" customHeight="1">
      <c r="A652" s="106"/>
      <c r="B652" s="106"/>
      <c r="C652" s="103" t="s">
        <v>29</v>
      </c>
      <c r="D652" s="99" t="s">
        <v>193</v>
      </c>
      <c r="E652" s="100">
        <v>49.7</v>
      </c>
      <c r="F652" s="100"/>
      <c r="G652" s="112"/>
    </row>
    <row r="653" spans="1:7" ht="14.25" customHeight="1">
      <c r="A653" s="184"/>
      <c r="B653" s="184"/>
      <c r="C653" s="62"/>
      <c r="D653" s="96"/>
      <c r="E653" s="64"/>
      <c r="F653" s="64"/>
      <c r="G653" s="86"/>
    </row>
    <row r="654" spans="1:7" ht="30" customHeight="1">
      <c r="A654" s="104" t="s">
        <v>223</v>
      </c>
      <c r="B654" s="104" t="s">
        <v>1034</v>
      </c>
      <c r="C654" s="62" t="s">
        <v>30</v>
      </c>
      <c r="D654" s="96"/>
      <c r="E654" s="64"/>
      <c r="F654" s="64"/>
      <c r="G654" s="86"/>
    </row>
    <row r="655" spans="1:7" ht="48" customHeight="1">
      <c r="A655" s="184"/>
      <c r="B655" s="184"/>
      <c r="C655" s="62" t="s">
        <v>31</v>
      </c>
      <c r="D655" s="96"/>
      <c r="E655" s="64"/>
      <c r="F655" s="64"/>
      <c r="G655" s="86"/>
    </row>
    <row r="656" spans="1:7" ht="48.75" customHeight="1">
      <c r="A656" s="184"/>
      <c r="B656" s="184"/>
      <c r="C656" s="62" t="s">
        <v>32</v>
      </c>
      <c r="D656" s="96"/>
      <c r="E656" s="64"/>
      <c r="F656" s="64"/>
      <c r="G656" s="86"/>
    </row>
    <row r="657" spans="1:7" ht="15.75" customHeight="1">
      <c r="A657" s="184"/>
      <c r="B657" s="184"/>
      <c r="C657" s="62" t="s">
        <v>33</v>
      </c>
      <c r="D657" s="96"/>
      <c r="E657" s="64"/>
      <c r="F657" s="64"/>
      <c r="G657" s="86"/>
    </row>
    <row r="658" spans="1:7" ht="14.25" customHeight="1">
      <c r="A658" s="184"/>
      <c r="B658" s="184"/>
      <c r="C658" s="102" t="s">
        <v>208</v>
      </c>
      <c r="D658" s="96"/>
      <c r="E658" s="64"/>
      <c r="F658" s="64"/>
      <c r="G658" s="86"/>
    </row>
    <row r="659" spans="1:7" ht="47.25" customHeight="1">
      <c r="A659" s="184"/>
      <c r="B659" s="184"/>
      <c r="C659" s="62" t="s">
        <v>34</v>
      </c>
      <c r="D659" s="96"/>
      <c r="E659" s="64"/>
      <c r="F659" s="64"/>
      <c r="G659" s="86"/>
    </row>
    <row r="660" spans="1:7" ht="14.25" customHeight="1">
      <c r="A660" s="184"/>
      <c r="B660" s="184"/>
      <c r="C660" s="102" t="s">
        <v>219</v>
      </c>
      <c r="D660" s="96"/>
      <c r="E660" s="64"/>
      <c r="F660" s="64"/>
      <c r="G660" s="86"/>
    </row>
    <row r="661" spans="1:8" ht="14.25" customHeight="1">
      <c r="A661" s="184"/>
      <c r="B661" s="184"/>
      <c r="C661" s="62" t="s">
        <v>35</v>
      </c>
      <c r="D661" s="96"/>
      <c r="E661" s="64"/>
      <c r="F661" s="64"/>
      <c r="G661" s="86"/>
      <c r="H661" s="73"/>
    </row>
    <row r="662" spans="1:8" ht="14.25" customHeight="1">
      <c r="A662" s="184"/>
      <c r="B662" s="184"/>
      <c r="C662" s="102" t="s">
        <v>220</v>
      </c>
      <c r="D662" s="96"/>
      <c r="E662" s="64"/>
      <c r="F662" s="64"/>
      <c r="G662" s="86"/>
      <c r="H662" s="73"/>
    </row>
    <row r="663" spans="1:8" ht="14.25" customHeight="1">
      <c r="A663" s="184"/>
      <c r="B663" s="184"/>
      <c r="C663" s="62" t="s">
        <v>36</v>
      </c>
      <c r="D663" s="96"/>
      <c r="E663" s="64"/>
      <c r="F663" s="64"/>
      <c r="G663" s="86"/>
      <c r="H663" s="73"/>
    </row>
    <row r="664" spans="1:8" ht="14.25" customHeight="1">
      <c r="A664" s="184"/>
      <c r="B664" s="184"/>
      <c r="C664" s="102" t="s">
        <v>222</v>
      </c>
      <c r="D664" s="96"/>
      <c r="E664" s="64"/>
      <c r="F664" s="64"/>
      <c r="G664" s="86"/>
      <c r="H664" s="73"/>
    </row>
    <row r="665" spans="1:8" ht="14.25" customHeight="1">
      <c r="A665" s="184"/>
      <c r="B665" s="184"/>
      <c r="C665" s="62" t="s">
        <v>37</v>
      </c>
      <c r="D665" s="96"/>
      <c r="E665" s="64"/>
      <c r="F665" s="64"/>
      <c r="G665" s="86"/>
      <c r="H665" s="73"/>
    </row>
    <row r="666" spans="1:8" ht="14.25" customHeight="1">
      <c r="A666" s="106"/>
      <c r="B666" s="106"/>
      <c r="C666" s="107" t="s">
        <v>192</v>
      </c>
      <c r="D666" s="99" t="s">
        <v>494</v>
      </c>
      <c r="E666" s="100">
        <v>154.54</v>
      </c>
      <c r="F666" s="100"/>
      <c r="G666" s="112"/>
      <c r="H666" s="73"/>
    </row>
    <row r="667" spans="1:8" ht="14.25" customHeight="1">
      <c r="A667" s="184"/>
      <c r="B667" s="184"/>
      <c r="C667" s="62"/>
      <c r="D667" s="96"/>
      <c r="E667" s="64"/>
      <c r="F667" s="64"/>
      <c r="G667" s="86"/>
      <c r="H667" s="73"/>
    </row>
    <row r="668" spans="1:8" ht="30" customHeight="1">
      <c r="A668" s="104" t="s">
        <v>239</v>
      </c>
      <c r="B668" s="104" t="s">
        <v>141</v>
      </c>
      <c r="C668" s="62" t="s">
        <v>38</v>
      </c>
      <c r="D668" s="96"/>
      <c r="E668" s="64"/>
      <c r="F668" s="64"/>
      <c r="G668" s="86"/>
      <c r="H668" s="73"/>
    </row>
    <row r="669" spans="1:8" ht="39.75" customHeight="1">
      <c r="A669" s="184"/>
      <c r="B669" s="184"/>
      <c r="C669" s="62" t="s">
        <v>39</v>
      </c>
      <c r="D669" s="96"/>
      <c r="E669" s="64"/>
      <c r="F669" s="64"/>
      <c r="G669" s="86"/>
      <c r="H669" s="73"/>
    </row>
    <row r="670" spans="1:7" ht="24" customHeight="1">
      <c r="A670" s="184"/>
      <c r="B670" s="184"/>
      <c r="C670" s="62" t="s">
        <v>40</v>
      </c>
      <c r="D670" s="96"/>
      <c r="E670" s="64"/>
      <c r="F670" s="64"/>
      <c r="G670" s="86"/>
    </row>
    <row r="671" spans="1:7" ht="20.25" customHeight="1">
      <c r="A671" s="184"/>
      <c r="B671" s="184"/>
      <c r="C671" s="62" t="s">
        <v>41</v>
      </c>
      <c r="D671" s="96"/>
      <c r="E671" s="64"/>
      <c r="F671" s="64"/>
      <c r="G671" s="86"/>
    </row>
    <row r="672" spans="1:7" ht="14.25" customHeight="1">
      <c r="A672" s="184"/>
      <c r="B672" s="184"/>
      <c r="C672" s="62" t="s">
        <v>42</v>
      </c>
      <c r="D672" s="96"/>
      <c r="E672" s="64"/>
      <c r="F672" s="64"/>
      <c r="G672" s="86"/>
    </row>
    <row r="673" spans="1:7" ht="16.5" customHeight="1">
      <c r="A673" s="184"/>
      <c r="B673" s="184"/>
      <c r="C673" s="62" t="s">
        <v>43</v>
      </c>
      <c r="D673" s="96"/>
      <c r="E673" s="64"/>
      <c r="F673" s="64"/>
      <c r="G673" s="86"/>
    </row>
    <row r="674" spans="1:7" ht="15.75" customHeight="1">
      <c r="A674" s="184"/>
      <c r="B674" s="184"/>
      <c r="C674" s="62" t="s">
        <v>44</v>
      </c>
      <c r="D674" s="96"/>
      <c r="E674" s="64"/>
      <c r="F674" s="64"/>
      <c r="G674" s="86"/>
    </row>
    <row r="675" spans="1:7" ht="15.75" customHeight="1">
      <c r="A675" s="184"/>
      <c r="B675" s="184"/>
      <c r="C675" s="62" t="s">
        <v>45</v>
      </c>
      <c r="D675" s="96"/>
      <c r="E675" s="64"/>
      <c r="F675" s="64"/>
      <c r="G675" s="86"/>
    </row>
    <row r="676" spans="1:7" ht="14.25" customHeight="1">
      <c r="A676" s="184"/>
      <c r="B676" s="184"/>
      <c r="C676" s="62" t="s">
        <v>46</v>
      </c>
      <c r="D676" s="96"/>
      <c r="E676" s="64"/>
      <c r="F676" s="64"/>
      <c r="G676" s="86"/>
    </row>
    <row r="677" spans="1:7" ht="14.25" customHeight="1">
      <c r="A677" s="184"/>
      <c r="B677" s="184"/>
      <c r="C677" s="62" t="s">
        <v>47</v>
      </c>
      <c r="D677" s="96"/>
      <c r="E677" s="64"/>
      <c r="F677" s="64"/>
      <c r="G677" s="86"/>
    </row>
    <row r="678" spans="1:7" ht="14.25" customHeight="1">
      <c r="A678" s="184"/>
      <c r="B678" s="184"/>
      <c r="C678" s="62" t="s">
        <v>48</v>
      </c>
      <c r="D678" s="96"/>
      <c r="E678" s="64"/>
      <c r="F678" s="64"/>
      <c r="G678" s="86"/>
    </row>
    <row r="679" spans="1:7" ht="14.25" customHeight="1">
      <c r="A679" s="184"/>
      <c r="B679" s="184"/>
      <c r="C679" s="102" t="s">
        <v>204</v>
      </c>
      <c r="D679" s="96"/>
      <c r="E679" s="64"/>
      <c r="F679" s="64"/>
      <c r="G679" s="86"/>
    </row>
    <row r="680" spans="1:7" ht="14.25" customHeight="1">
      <c r="A680" s="184"/>
      <c r="B680" s="184"/>
      <c r="C680" s="62" t="s">
        <v>49</v>
      </c>
      <c r="D680" s="96"/>
      <c r="E680" s="64"/>
      <c r="F680" s="64"/>
      <c r="G680" s="86"/>
    </row>
    <row r="681" spans="1:7" ht="14.25" customHeight="1">
      <c r="A681" s="184"/>
      <c r="B681" s="184"/>
      <c r="C681" s="102" t="s">
        <v>208</v>
      </c>
      <c r="D681" s="96"/>
      <c r="E681" s="64"/>
      <c r="F681" s="64"/>
      <c r="G681" s="86"/>
    </row>
    <row r="682" spans="1:7" ht="14.25" customHeight="1">
      <c r="A682" s="184"/>
      <c r="B682" s="184"/>
      <c r="C682" s="62" t="s">
        <v>50</v>
      </c>
      <c r="D682" s="96"/>
      <c r="E682" s="64"/>
      <c r="F682" s="64"/>
      <c r="G682" s="86"/>
    </row>
    <row r="683" spans="1:7" ht="14.25" customHeight="1">
      <c r="A683" s="184"/>
      <c r="B683" s="184"/>
      <c r="C683" s="102" t="s">
        <v>219</v>
      </c>
      <c r="D683" s="96"/>
      <c r="E683" s="64"/>
      <c r="F683" s="64"/>
      <c r="G683" s="86"/>
    </row>
    <row r="684" spans="1:7" ht="14.25" customHeight="1">
      <c r="A684" s="184"/>
      <c r="B684" s="184"/>
      <c r="C684" s="62" t="s">
        <v>51</v>
      </c>
      <c r="D684" s="96"/>
      <c r="E684" s="64"/>
      <c r="F684" s="64"/>
      <c r="G684" s="86"/>
    </row>
    <row r="685" spans="1:7" ht="14.25" customHeight="1">
      <c r="A685" s="184"/>
      <c r="B685" s="184"/>
      <c r="C685" s="102" t="s">
        <v>52</v>
      </c>
      <c r="D685" s="96"/>
      <c r="E685" s="64"/>
      <c r="F685" s="64"/>
      <c r="G685" s="86"/>
    </row>
    <row r="686" spans="1:7" ht="14.25" customHeight="1">
      <c r="A686" s="184"/>
      <c r="B686" s="184"/>
      <c r="C686" s="62" t="s">
        <v>53</v>
      </c>
      <c r="D686" s="96"/>
      <c r="E686" s="64"/>
      <c r="F686" s="64"/>
      <c r="G686" s="86"/>
    </row>
    <row r="687" spans="1:7" s="173" customFormat="1" ht="14.25" customHeight="1">
      <c r="A687" s="106"/>
      <c r="B687" s="106"/>
      <c r="C687" s="107" t="s">
        <v>192</v>
      </c>
      <c r="D687" s="99" t="s">
        <v>193</v>
      </c>
      <c r="E687" s="100">
        <v>24.58</v>
      </c>
      <c r="F687" s="100"/>
      <c r="G687" s="112"/>
    </row>
    <row r="688" spans="1:7" ht="15.75">
      <c r="A688" s="184"/>
      <c r="B688" s="184"/>
      <c r="C688" s="62"/>
      <c r="D688" s="96"/>
      <c r="E688" s="64"/>
      <c r="F688" s="64"/>
      <c r="G688" s="86"/>
    </row>
    <row r="689" spans="1:7" ht="187.5" customHeight="1">
      <c r="A689" s="104" t="s">
        <v>276</v>
      </c>
      <c r="B689" s="104" t="s">
        <v>1222</v>
      </c>
      <c r="C689" s="62" t="s">
        <v>54</v>
      </c>
      <c r="D689" s="96"/>
      <c r="E689" s="64"/>
      <c r="F689" s="64"/>
      <c r="G689" s="86"/>
    </row>
    <row r="690" spans="1:7" ht="15.75">
      <c r="A690" s="184"/>
      <c r="B690" s="184"/>
      <c r="C690" s="62" t="s">
        <v>324</v>
      </c>
      <c r="D690" s="96"/>
      <c r="E690" s="64"/>
      <c r="F690" s="64"/>
      <c r="G690" s="86"/>
    </row>
    <row r="691" spans="1:7" ht="15.75">
      <c r="A691" s="184"/>
      <c r="B691" s="184"/>
      <c r="C691" s="102" t="s">
        <v>208</v>
      </c>
      <c r="D691" s="96"/>
      <c r="E691" s="64"/>
      <c r="F691" s="64"/>
      <c r="G691" s="86"/>
    </row>
    <row r="692" spans="1:7" ht="117.75" customHeight="1">
      <c r="A692" s="184"/>
      <c r="B692" s="184"/>
      <c r="C692" s="62" t="s">
        <v>1549</v>
      </c>
      <c r="D692" s="96"/>
      <c r="E692" s="64"/>
      <c r="F692" s="64"/>
      <c r="G692" s="86"/>
    </row>
    <row r="693" spans="1:7" ht="15.75">
      <c r="A693" s="184"/>
      <c r="B693" s="184"/>
      <c r="C693" s="102" t="s">
        <v>219</v>
      </c>
      <c r="D693" s="96"/>
      <c r="E693" s="64"/>
      <c r="F693" s="64"/>
      <c r="G693" s="86"/>
    </row>
    <row r="694" spans="1:7" ht="15.75">
      <c r="A694" s="184"/>
      <c r="B694" s="184"/>
      <c r="C694" s="62" t="s">
        <v>55</v>
      </c>
      <c r="D694" s="96"/>
      <c r="E694" s="64"/>
      <c r="F694" s="64"/>
      <c r="G694" s="86"/>
    </row>
    <row r="695" spans="1:7" ht="15.75">
      <c r="A695" s="106"/>
      <c r="B695" s="106"/>
      <c r="C695" s="107" t="s">
        <v>192</v>
      </c>
      <c r="D695" s="99" t="s">
        <v>193</v>
      </c>
      <c r="E695" s="100">
        <v>998.41</v>
      </c>
      <c r="F695" s="100"/>
      <c r="G695" s="112"/>
    </row>
    <row r="696" spans="1:7" ht="15.75">
      <c r="A696" s="184"/>
      <c r="B696" s="184"/>
      <c r="C696" s="62"/>
      <c r="D696" s="96"/>
      <c r="E696" s="64"/>
      <c r="F696" s="64"/>
      <c r="G696" s="86"/>
    </row>
    <row r="697" spans="1:7" ht="99" customHeight="1">
      <c r="A697" s="104" t="s">
        <v>283</v>
      </c>
      <c r="B697" s="104" t="s">
        <v>142</v>
      </c>
      <c r="C697" s="62" t="s">
        <v>56</v>
      </c>
      <c r="D697" s="96"/>
      <c r="E697" s="64"/>
      <c r="F697" s="64"/>
      <c r="G697" s="86"/>
    </row>
    <row r="698" spans="1:7" ht="91.5" customHeight="1">
      <c r="A698" s="184"/>
      <c r="B698" s="184"/>
      <c r="C698" s="62" t="s">
        <v>57</v>
      </c>
      <c r="D698" s="96"/>
      <c r="E698" s="64"/>
      <c r="F698" s="64"/>
      <c r="G698" s="86"/>
    </row>
    <row r="699" spans="1:7" ht="47.25">
      <c r="A699" s="184"/>
      <c r="B699" s="184"/>
      <c r="C699" s="62" t="s">
        <v>58</v>
      </c>
      <c r="D699" s="96"/>
      <c r="E699" s="64"/>
      <c r="F699" s="64"/>
      <c r="G699" s="86"/>
    </row>
    <row r="700" spans="1:7" ht="15.75">
      <c r="A700" s="184"/>
      <c r="B700" s="184"/>
      <c r="C700" s="62" t="s">
        <v>208</v>
      </c>
      <c r="D700" s="96"/>
      <c r="E700" s="64"/>
      <c r="F700" s="64"/>
      <c r="G700" s="86"/>
    </row>
    <row r="701" spans="1:7" ht="15.75">
      <c r="A701" s="184"/>
      <c r="B701" s="184"/>
      <c r="C701" s="62" t="s">
        <v>59</v>
      </c>
      <c r="D701" s="96"/>
      <c r="E701" s="64"/>
      <c r="F701" s="64"/>
      <c r="G701" s="86"/>
    </row>
    <row r="702" spans="1:7" ht="31.5">
      <c r="A702" s="106"/>
      <c r="B702" s="106"/>
      <c r="C702" s="103" t="s">
        <v>60</v>
      </c>
      <c r="D702" s="99" t="s">
        <v>193</v>
      </c>
      <c r="E702" s="100">
        <v>52.22</v>
      </c>
      <c r="F702" s="100"/>
      <c r="G702" s="112"/>
    </row>
    <row r="703" spans="1:7" ht="15.75">
      <c r="A703" s="184"/>
      <c r="B703" s="184"/>
      <c r="C703" s="62" t="s">
        <v>61</v>
      </c>
      <c r="D703" s="96"/>
      <c r="E703" s="64"/>
      <c r="F703" s="64"/>
      <c r="G703" s="86"/>
    </row>
    <row r="704" spans="1:7" ht="15.75">
      <c r="A704" s="106"/>
      <c r="B704" s="106"/>
      <c r="C704" s="103" t="s">
        <v>62</v>
      </c>
      <c r="D704" s="99" t="s">
        <v>193</v>
      </c>
      <c r="E704" s="100">
        <v>61.97</v>
      </c>
      <c r="F704" s="100"/>
      <c r="G704" s="112"/>
    </row>
    <row r="705" spans="1:7" ht="15.75">
      <c r="A705" s="184"/>
      <c r="B705" s="184"/>
      <c r="C705" s="62"/>
      <c r="D705" s="96"/>
      <c r="E705" s="64"/>
      <c r="F705" s="64"/>
      <c r="G705" s="86"/>
    </row>
    <row r="706" spans="1:7" ht="85.5" customHeight="1">
      <c r="A706" s="104" t="s">
        <v>63</v>
      </c>
      <c r="B706" s="104" t="s">
        <v>1013</v>
      </c>
      <c r="C706" s="62" t="s">
        <v>2006</v>
      </c>
      <c r="D706" s="96"/>
      <c r="E706" s="64"/>
      <c r="F706" s="64"/>
      <c r="G706" s="86"/>
    </row>
    <row r="707" spans="1:7" ht="80.25" customHeight="1">
      <c r="A707" s="184"/>
      <c r="B707" s="184"/>
      <c r="C707" s="62" t="s">
        <v>57</v>
      </c>
      <c r="D707" s="96"/>
      <c r="E707" s="64"/>
      <c r="F707" s="64"/>
      <c r="G707" s="86"/>
    </row>
    <row r="708" spans="1:7" ht="47.25">
      <c r="A708" s="184"/>
      <c r="B708" s="184"/>
      <c r="C708" s="62" t="s">
        <v>58</v>
      </c>
      <c r="D708" s="96"/>
      <c r="E708" s="64"/>
      <c r="F708" s="64"/>
      <c r="G708" s="86"/>
    </row>
    <row r="709" spans="1:7" ht="15.75">
      <c r="A709" s="184"/>
      <c r="B709" s="184"/>
      <c r="C709" s="62" t="s">
        <v>222</v>
      </c>
      <c r="D709" s="96"/>
      <c r="E709" s="64"/>
      <c r="F709" s="64"/>
      <c r="G709" s="86"/>
    </row>
    <row r="710" spans="1:7" ht="15.75">
      <c r="A710" s="106"/>
      <c r="B710" s="106"/>
      <c r="C710" s="103" t="s">
        <v>64</v>
      </c>
      <c r="D710" s="99" t="s">
        <v>193</v>
      </c>
      <c r="E710" s="100">
        <v>13.34</v>
      </c>
      <c r="F710" s="100"/>
      <c r="G710" s="112"/>
    </row>
    <row r="711" spans="1:7" ht="14.25" customHeight="1">
      <c r="A711" s="184"/>
      <c r="B711" s="184"/>
      <c r="C711" s="62"/>
      <c r="D711" s="96"/>
      <c r="E711" s="64"/>
      <c r="F711" s="64"/>
      <c r="G711" s="86"/>
    </row>
    <row r="712" spans="1:7" ht="67.5" customHeight="1">
      <c r="A712" s="104" t="s">
        <v>294</v>
      </c>
      <c r="B712" s="104" t="s">
        <v>1015</v>
      </c>
      <c r="C712" s="62" t="s">
        <v>1969</v>
      </c>
      <c r="D712" s="96"/>
      <c r="E712" s="64"/>
      <c r="F712" s="64"/>
      <c r="G712" s="86"/>
    </row>
    <row r="713" spans="1:7" ht="30" customHeight="1">
      <c r="A713" s="184"/>
      <c r="B713" s="184"/>
      <c r="C713" s="62" t="s">
        <v>65</v>
      </c>
      <c r="D713" s="96"/>
      <c r="E713" s="64"/>
      <c r="F713" s="64"/>
      <c r="G713" s="86"/>
    </row>
    <row r="714" spans="1:7" ht="13.5" customHeight="1">
      <c r="A714" s="184"/>
      <c r="B714" s="184"/>
      <c r="C714" s="174" t="s">
        <v>204</v>
      </c>
      <c r="D714" s="96"/>
      <c r="E714" s="64"/>
      <c r="F714" s="64"/>
      <c r="G714" s="86"/>
    </row>
    <row r="715" spans="1:7" ht="15.75">
      <c r="A715" s="184"/>
      <c r="B715" s="184"/>
      <c r="C715" s="128" t="s">
        <v>66</v>
      </c>
      <c r="D715" s="96"/>
      <c r="E715" s="64"/>
      <c r="F715" s="64"/>
      <c r="G715" s="86"/>
    </row>
    <row r="716" spans="1:7" ht="15.75">
      <c r="A716" s="184"/>
      <c r="B716" s="184"/>
      <c r="C716" s="174" t="s">
        <v>208</v>
      </c>
      <c r="D716" s="96"/>
      <c r="E716" s="64"/>
      <c r="F716" s="64"/>
      <c r="G716" s="86"/>
    </row>
    <row r="717" spans="1:7" ht="15.75">
      <c r="A717" s="184"/>
      <c r="B717" s="184"/>
      <c r="C717" s="128" t="s">
        <v>67</v>
      </c>
      <c r="D717" s="96"/>
      <c r="E717" s="64"/>
      <c r="F717" s="64"/>
      <c r="G717" s="86"/>
    </row>
    <row r="718" spans="1:7" ht="15.75">
      <c r="A718" s="184"/>
      <c r="B718" s="184"/>
      <c r="C718" s="174" t="s">
        <v>219</v>
      </c>
      <c r="D718" s="96"/>
      <c r="E718" s="64"/>
      <c r="F718" s="64"/>
      <c r="G718" s="86"/>
    </row>
    <row r="719" spans="1:7" ht="15.75">
      <c r="A719" s="184"/>
      <c r="B719" s="184"/>
      <c r="C719" s="128" t="s">
        <v>68</v>
      </c>
      <c r="D719" s="96"/>
      <c r="E719" s="64"/>
      <c r="F719" s="64"/>
      <c r="G719" s="86"/>
    </row>
    <row r="720" spans="1:7" ht="15.75">
      <c r="A720" s="184"/>
      <c r="B720" s="184"/>
      <c r="C720" s="174" t="s">
        <v>220</v>
      </c>
      <c r="D720" s="96"/>
      <c r="E720" s="64"/>
      <c r="F720" s="64"/>
      <c r="G720" s="86"/>
    </row>
    <row r="721" spans="1:7" ht="15.75">
      <c r="A721" s="184"/>
      <c r="B721" s="184"/>
      <c r="C721" s="128" t="s">
        <v>69</v>
      </c>
      <c r="D721" s="96"/>
      <c r="E721" s="64"/>
      <c r="F721" s="64"/>
      <c r="G721" s="86"/>
    </row>
    <row r="722" spans="1:7" ht="15.75">
      <c r="A722" s="184"/>
      <c r="B722" s="184"/>
      <c r="C722" s="174" t="s">
        <v>222</v>
      </c>
      <c r="D722" s="96"/>
      <c r="E722" s="64"/>
      <c r="F722" s="64"/>
      <c r="G722" s="86"/>
    </row>
    <row r="723" spans="1:7" ht="15.75">
      <c r="A723" s="184"/>
      <c r="B723" s="184"/>
      <c r="C723" s="128" t="s">
        <v>70</v>
      </c>
      <c r="D723" s="96"/>
      <c r="E723" s="64"/>
      <c r="F723" s="64"/>
      <c r="G723" s="86"/>
    </row>
    <row r="724" spans="1:7" ht="15.75">
      <c r="A724" s="106"/>
      <c r="B724" s="106"/>
      <c r="C724" s="107" t="s">
        <v>192</v>
      </c>
      <c r="D724" s="99" t="s">
        <v>494</v>
      </c>
      <c r="E724" s="100">
        <v>407.9</v>
      </c>
      <c r="F724" s="100"/>
      <c r="G724" s="112"/>
    </row>
    <row r="725" spans="1:7" ht="15.75">
      <c r="A725" s="184"/>
      <c r="B725" s="184"/>
      <c r="C725" s="62"/>
      <c r="D725" s="96"/>
      <c r="E725" s="64"/>
      <c r="F725" s="64"/>
      <c r="G725" s="86"/>
    </row>
    <row r="726" spans="1:7" ht="15.75">
      <c r="A726" s="729" t="s">
        <v>1870</v>
      </c>
      <c r="B726" s="729"/>
      <c r="C726" s="729"/>
      <c r="D726" s="729"/>
      <c r="E726" s="729"/>
      <c r="F726" s="729"/>
      <c r="G726" s="193"/>
    </row>
    <row r="727" spans="1:7" ht="15.75">
      <c r="A727" s="106"/>
      <c r="B727" s="106"/>
      <c r="C727" s="107"/>
      <c r="D727" s="99"/>
      <c r="E727" s="100"/>
      <c r="F727" s="100"/>
      <c r="G727" s="112"/>
    </row>
    <row r="728" spans="1:7" ht="15" customHeight="1">
      <c r="A728" s="198" t="s">
        <v>1203</v>
      </c>
      <c r="B728" s="198"/>
      <c r="C728" s="175" t="s">
        <v>1550</v>
      </c>
      <c r="D728" s="78" t="s">
        <v>185</v>
      </c>
      <c r="E728" s="79" t="s">
        <v>186</v>
      </c>
      <c r="F728" s="79" t="s">
        <v>187</v>
      </c>
      <c r="G728" s="192" t="s">
        <v>188</v>
      </c>
    </row>
    <row r="729" spans="1:7" ht="15.75">
      <c r="A729" s="199"/>
      <c r="B729" s="184"/>
      <c r="C729" s="200"/>
      <c r="D729" s="129"/>
      <c r="E729" s="130"/>
      <c r="F729" s="130"/>
      <c r="G729" s="131"/>
    </row>
    <row r="730" spans="1:7" ht="126">
      <c r="A730" s="104" t="s">
        <v>189</v>
      </c>
      <c r="B730" s="104" t="s">
        <v>138</v>
      </c>
      <c r="C730" s="201" t="s">
        <v>1551</v>
      </c>
      <c r="D730" s="94"/>
      <c r="E730" s="95"/>
      <c r="F730" s="95"/>
      <c r="G730" s="131"/>
    </row>
    <row r="731" spans="1:7" ht="31.5">
      <c r="A731" s="104"/>
      <c r="B731" s="104"/>
      <c r="C731" s="201" t="s">
        <v>1972</v>
      </c>
      <c r="D731" s="94"/>
      <c r="E731" s="95"/>
      <c r="F731" s="95"/>
      <c r="G731" s="131"/>
    </row>
    <row r="732" spans="1:7" ht="15.75">
      <c r="A732" s="184"/>
      <c r="B732" s="184"/>
      <c r="C732" s="200" t="s">
        <v>1552</v>
      </c>
      <c r="D732" s="94"/>
      <c r="E732" s="95"/>
      <c r="F732" s="95"/>
      <c r="G732" s="131"/>
    </row>
    <row r="733" spans="1:7" ht="15.75">
      <c r="A733" s="184"/>
      <c r="B733" s="184"/>
      <c r="C733" s="200" t="s">
        <v>1553</v>
      </c>
      <c r="D733" s="94"/>
      <c r="E733" s="95"/>
      <c r="F733" s="95"/>
      <c r="G733" s="131"/>
    </row>
    <row r="734" spans="1:7" ht="15.75">
      <c r="A734" s="106"/>
      <c r="B734" s="106"/>
      <c r="C734" s="202" t="s">
        <v>1554</v>
      </c>
      <c r="D734" s="99" t="s">
        <v>494</v>
      </c>
      <c r="E734" s="160">
        <v>18.65</v>
      </c>
      <c r="F734" s="160"/>
      <c r="G734" s="176"/>
    </row>
    <row r="735" spans="1:7" ht="15.75">
      <c r="A735" s="184"/>
      <c r="B735" s="184"/>
      <c r="C735" s="200" t="s">
        <v>1555</v>
      </c>
      <c r="D735" s="94"/>
      <c r="E735" s="95"/>
      <c r="F735" s="95"/>
      <c r="G735" s="131"/>
    </row>
    <row r="736" spans="1:7" ht="15.75">
      <c r="A736" s="106"/>
      <c r="B736" s="106"/>
      <c r="C736" s="203">
        <v>12.45</v>
      </c>
      <c r="D736" s="99" t="s">
        <v>494</v>
      </c>
      <c r="E736" s="160">
        <v>12.45</v>
      </c>
      <c r="F736" s="160"/>
      <c r="G736" s="176"/>
    </row>
    <row r="737" spans="1:7" ht="15.75">
      <c r="A737" s="184"/>
      <c r="B737" s="184"/>
      <c r="C737" s="200"/>
      <c r="D737" s="94"/>
      <c r="E737" s="95"/>
      <c r="F737" s="95"/>
      <c r="G737" s="131"/>
    </row>
    <row r="738" spans="1:7" ht="157.5">
      <c r="A738" s="104" t="s">
        <v>194</v>
      </c>
      <c r="B738" s="104" t="s">
        <v>139</v>
      </c>
      <c r="C738" s="120" t="s">
        <v>2007</v>
      </c>
      <c r="D738" s="94"/>
      <c r="E738" s="95"/>
      <c r="F738" s="95"/>
      <c r="G738" s="131"/>
    </row>
    <row r="739" spans="1:7" ht="31.5">
      <c r="A739" s="184"/>
      <c r="B739" s="184"/>
      <c r="C739" s="201" t="s">
        <v>1972</v>
      </c>
      <c r="D739" s="94"/>
      <c r="E739" s="95"/>
      <c r="F739" s="95"/>
      <c r="G739" s="131"/>
    </row>
    <row r="740" spans="1:7" ht="15.75">
      <c r="A740" s="184"/>
      <c r="B740" s="184"/>
      <c r="C740" s="200" t="s">
        <v>1556</v>
      </c>
      <c r="D740" s="94"/>
      <c r="E740" s="95"/>
      <c r="F740" s="95"/>
      <c r="G740" s="131"/>
    </row>
    <row r="741" spans="1:7" ht="15.75">
      <c r="A741" s="184"/>
      <c r="B741" s="184"/>
      <c r="C741" s="200" t="s">
        <v>1557</v>
      </c>
      <c r="D741" s="94"/>
      <c r="E741" s="95"/>
      <c r="F741" s="95"/>
      <c r="G741" s="131"/>
    </row>
    <row r="742" spans="1:7" ht="15.75">
      <c r="A742" s="184"/>
      <c r="B742" s="184"/>
      <c r="C742" s="200" t="s">
        <v>1558</v>
      </c>
      <c r="D742" s="96"/>
      <c r="E742" s="95"/>
      <c r="F742" s="95"/>
      <c r="G742" s="131"/>
    </row>
    <row r="743" spans="1:7" ht="15.75">
      <c r="A743" s="106"/>
      <c r="B743" s="106"/>
      <c r="C743" s="107" t="s">
        <v>192</v>
      </c>
      <c r="D743" s="99" t="s">
        <v>494</v>
      </c>
      <c r="E743" s="160">
        <v>43.8</v>
      </c>
      <c r="F743" s="160"/>
      <c r="G743" s="176"/>
    </row>
    <row r="744" spans="1:7" ht="15.75">
      <c r="A744" s="184"/>
      <c r="B744" s="184"/>
      <c r="C744" s="200"/>
      <c r="D744" s="96"/>
      <c r="E744" s="95"/>
      <c r="F744" s="95"/>
      <c r="G744" s="131"/>
    </row>
    <row r="745" spans="1:7" ht="81.75" customHeight="1">
      <c r="A745" s="104" t="s">
        <v>198</v>
      </c>
      <c r="B745" s="104" t="s">
        <v>1032</v>
      </c>
      <c r="C745" s="120" t="s">
        <v>1968</v>
      </c>
      <c r="D745" s="96"/>
      <c r="E745" s="95"/>
      <c r="F745" s="95"/>
      <c r="G745" s="131"/>
    </row>
    <row r="746" spans="1:7" ht="31.5">
      <c r="A746" s="184"/>
      <c r="B746" s="184"/>
      <c r="C746" s="201" t="s">
        <v>1972</v>
      </c>
      <c r="D746" s="96"/>
      <c r="E746" s="95"/>
      <c r="F746" s="95"/>
      <c r="G746" s="131"/>
    </row>
    <row r="747" spans="1:7" ht="15.75">
      <c r="A747" s="184"/>
      <c r="B747" s="184"/>
      <c r="C747" s="200" t="s">
        <v>1216</v>
      </c>
      <c r="D747" s="96"/>
      <c r="E747" s="95"/>
      <c r="F747" s="95"/>
      <c r="G747" s="131"/>
    </row>
    <row r="748" spans="1:7" ht="15.75">
      <c r="A748" s="106"/>
      <c r="B748" s="106"/>
      <c r="C748" s="202" t="s">
        <v>1559</v>
      </c>
      <c r="D748" s="99" t="s">
        <v>206</v>
      </c>
      <c r="E748" s="160">
        <v>5</v>
      </c>
      <c r="F748" s="160"/>
      <c r="G748" s="176"/>
    </row>
    <row r="749" spans="1:7" ht="15.75">
      <c r="A749" s="184"/>
      <c r="B749" s="184"/>
      <c r="C749" s="200"/>
      <c r="D749" s="96"/>
      <c r="E749" s="95"/>
      <c r="F749" s="95"/>
      <c r="G749" s="131"/>
    </row>
    <row r="750" spans="1:7" ht="31.5">
      <c r="A750" s="104" t="s">
        <v>223</v>
      </c>
      <c r="B750" s="104" t="s">
        <v>1034</v>
      </c>
      <c r="C750" s="201" t="s">
        <v>1560</v>
      </c>
      <c r="D750" s="96"/>
      <c r="E750" s="95"/>
      <c r="F750" s="95"/>
      <c r="G750" s="131"/>
    </row>
    <row r="751" spans="1:7" ht="15.75">
      <c r="A751" s="184"/>
      <c r="B751" s="184"/>
      <c r="C751" s="201" t="s">
        <v>1973</v>
      </c>
      <c r="D751" s="96"/>
      <c r="E751" s="95"/>
      <c r="F751" s="95"/>
      <c r="G751" s="131"/>
    </row>
    <row r="752" spans="1:7" ht="31.5">
      <c r="A752" s="184"/>
      <c r="B752" s="184"/>
      <c r="C752" s="201" t="s">
        <v>1972</v>
      </c>
      <c r="D752" s="96"/>
      <c r="E752" s="95"/>
      <c r="F752" s="95"/>
      <c r="G752" s="131"/>
    </row>
    <row r="753" spans="1:7" ht="15.75">
      <c r="A753" s="184"/>
      <c r="B753" s="184"/>
      <c r="C753" s="200" t="s">
        <v>1216</v>
      </c>
      <c r="D753" s="96"/>
      <c r="E753" s="95"/>
      <c r="F753" s="95"/>
      <c r="G753" s="131"/>
    </row>
    <row r="754" spans="1:7" ht="15.75">
      <c r="A754" s="106"/>
      <c r="B754" s="106"/>
      <c r="C754" s="202" t="s">
        <v>1561</v>
      </c>
      <c r="D754" s="99" t="s">
        <v>206</v>
      </c>
      <c r="E754" s="160">
        <v>10</v>
      </c>
      <c r="F754" s="160"/>
      <c r="G754" s="176"/>
    </row>
    <row r="755" spans="1:7" ht="15.75">
      <c r="A755" s="184"/>
      <c r="B755" s="184"/>
      <c r="C755" s="200"/>
      <c r="D755" s="96"/>
      <c r="E755" s="95"/>
      <c r="F755" s="95"/>
      <c r="G755" s="131"/>
    </row>
    <row r="756" spans="1:7" ht="47.25">
      <c r="A756" s="104" t="s">
        <v>239</v>
      </c>
      <c r="B756" s="104" t="s">
        <v>141</v>
      </c>
      <c r="C756" s="201" t="s">
        <v>1562</v>
      </c>
      <c r="D756" s="96"/>
      <c r="E756" s="95"/>
      <c r="F756" s="95"/>
      <c r="G756" s="131"/>
    </row>
    <row r="757" spans="1:7" ht="78.75">
      <c r="A757" s="184"/>
      <c r="B757" s="184"/>
      <c r="C757" s="201" t="s">
        <v>1563</v>
      </c>
      <c r="D757" s="96"/>
      <c r="E757" s="95"/>
      <c r="F757" s="95"/>
      <c r="G757" s="131"/>
    </row>
    <row r="758" spans="1:7" ht="15.75">
      <c r="A758" s="184"/>
      <c r="B758" s="184"/>
      <c r="C758" s="201" t="s">
        <v>1974</v>
      </c>
      <c r="D758" s="96"/>
      <c r="E758" s="95"/>
      <c r="F758" s="95"/>
      <c r="G758" s="131"/>
    </row>
    <row r="759" spans="1:7" ht="31.5">
      <c r="A759" s="184"/>
      <c r="B759" s="184"/>
      <c r="C759" s="201" t="s">
        <v>1972</v>
      </c>
      <c r="D759" s="96"/>
      <c r="E759" s="95"/>
      <c r="F759" s="95"/>
      <c r="G759" s="131"/>
    </row>
    <row r="760" spans="1:7" ht="15.75">
      <c r="A760" s="184"/>
      <c r="B760" s="184"/>
      <c r="C760" s="200" t="s">
        <v>1564</v>
      </c>
      <c r="D760" s="96"/>
      <c r="E760" s="95"/>
      <c r="F760" s="95"/>
      <c r="G760" s="131"/>
    </row>
    <row r="761" spans="1:7" ht="15.75">
      <c r="A761" s="184"/>
      <c r="B761" s="184"/>
      <c r="C761" s="200" t="s">
        <v>1565</v>
      </c>
      <c r="D761" s="96"/>
      <c r="E761" s="95"/>
      <c r="F761" s="95"/>
      <c r="G761" s="131"/>
    </row>
    <row r="762" spans="1:7" ht="31.5">
      <c r="A762" s="184"/>
      <c r="B762" s="184"/>
      <c r="C762" s="201" t="s">
        <v>1566</v>
      </c>
      <c r="D762" s="94"/>
      <c r="E762" s="95"/>
      <c r="F762" s="95"/>
      <c r="G762" s="131"/>
    </row>
    <row r="763" spans="1:7" ht="15.75">
      <c r="A763" s="106"/>
      <c r="B763" s="106"/>
      <c r="C763" s="107" t="s">
        <v>192</v>
      </c>
      <c r="D763" s="159" t="s">
        <v>494</v>
      </c>
      <c r="E763" s="160">
        <v>112.86</v>
      </c>
      <c r="F763" s="160"/>
      <c r="G763" s="176"/>
    </row>
    <row r="764" spans="1:7" ht="15.75">
      <c r="A764" s="184"/>
      <c r="B764" s="184"/>
      <c r="C764" s="201"/>
      <c r="D764" s="94"/>
      <c r="E764" s="95"/>
      <c r="F764" s="95"/>
      <c r="G764" s="131"/>
    </row>
    <row r="765" spans="1:7" ht="15.75">
      <c r="A765" s="729" t="s">
        <v>1871</v>
      </c>
      <c r="B765" s="729"/>
      <c r="C765" s="729"/>
      <c r="D765" s="729"/>
      <c r="E765" s="729"/>
      <c r="F765" s="729"/>
      <c r="G765" s="195"/>
    </row>
    <row r="766" spans="1:7" ht="15.75">
      <c r="A766" s="184"/>
      <c r="B766" s="184"/>
      <c r="C766" s="62"/>
      <c r="D766" s="96"/>
      <c r="E766" s="64"/>
      <c r="F766" s="64"/>
      <c r="G766" s="112"/>
    </row>
    <row r="767" spans="1:7" s="80" customFormat="1" ht="15" customHeight="1">
      <c r="A767" s="164" t="s">
        <v>765</v>
      </c>
      <c r="B767" s="164"/>
      <c r="C767" s="175" t="s">
        <v>72</v>
      </c>
      <c r="D767" s="78" t="s">
        <v>185</v>
      </c>
      <c r="E767" s="79" t="s">
        <v>186</v>
      </c>
      <c r="F767" s="79" t="s">
        <v>187</v>
      </c>
      <c r="G767" s="192" t="s">
        <v>188</v>
      </c>
    </row>
    <row r="768" spans="1:7" ht="15.75">
      <c r="A768" s="184"/>
      <c r="B768" s="184"/>
      <c r="C768" s="177"/>
      <c r="D768" s="134"/>
      <c r="E768" s="65"/>
      <c r="F768" s="65"/>
      <c r="G768" s="138"/>
    </row>
    <row r="769" spans="1:7" ht="31.5">
      <c r="A769" s="104" t="s">
        <v>189</v>
      </c>
      <c r="B769" s="104" t="s">
        <v>138</v>
      </c>
      <c r="C769" s="143" t="s">
        <v>73</v>
      </c>
      <c r="D769" s="134"/>
      <c r="E769" s="65"/>
      <c r="F769" s="65"/>
      <c r="G769" s="138"/>
    </row>
    <row r="770" spans="1:7" ht="47.25">
      <c r="A770" s="184"/>
      <c r="B770" s="184"/>
      <c r="C770" s="120" t="s">
        <v>1754</v>
      </c>
      <c r="D770" s="134"/>
      <c r="E770" s="65"/>
      <c r="F770" s="65"/>
      <c r="G770" s="138"/>
    </row>
    <row r="771" spans="1:7" ht="66.75" customHeight="1">
      <c r="A771" s="184"/>
      <c r="B771" s="184"/>
      <c r="C771" s="120" t="s">
        <v>1851</v>
      </c>
      <c r="D771" s="134"/>
      <c r="E771" s="65"/>
      <c r="F771" s="65"/>
      <c r="G771" s="138"/>
    </row>
    <row r="772" spans="1:7" ht="49.5" customHeight="1">
      <c r="A772" s="184"/>
      <c r="B772" s="184"/>
      <c r="C772" s="62" t="s">
        <v>1755</v>
      </c>
      <c r="D772" s="134"/>
      <c r="E772" s="65"/>
      <c r="F772" s="65"/>
      <c r="G772" s="138"/>
    </row>
    <row r="773" spans="1:7" ht="39" customHeight="1">
      <c r="A773" s="184"/>
      <c r="B773" s="184"/>
      <c r="C773" s="143" t="s">
        <v>1975</v>
      </c>
      <c r="D773" s="134"/>
      <c r="E773" s="65"/>
      <c r="F773" s="65"/>
      <c r="G773" s="138"/>
    </row>
    <row r="774" spans="1:7" ht="31.5">
      <c r="A774" s="184"/>
      <c r="B774" s="184"/>
      <c r="C774" s="143" t="s">
        <v>601</v>
      </c>
      <c r="D774" s="134"/>
      <c r="E774" s="65"/>
      <c r="F774" s="65"/>
      <c r="G774" s="138"/>
    </row>
    <row r="775" spans="1:7" ht="15.75">
      <c r="A775" s="184"/>
      <c r="B775" s="184"/>
      <c r="C775" s="102" t="s">
        <v>208</v>
      </c>
      <c r="D775" s="134"/>
      <c r="E775" s="65"/>
      <c r="F775" s="65"/>
      <c r="G775" s="138"/>
    </row>
    <row r="776" spans="1:7" ht="31.5">
      <c r="A776" s="184"/>
      <c r="B776" s="184"/>
      <c r="C776" s="178" t="s">
        <v>1651</v>
      </c>
      <c r="D776" s="179" t="s">
        <v>206</v>
      </c>
      <c r="E776" s="180">
        <v>1</v>
      </c>
      <c r="F776" s="180"/>
      <c r="G776" s="136"/>
    </row>
    <row r="777" spans="1:7" ht="31.5">
      <c r="A777" s="184"/>
      <c r="B777" s="184"/>
      <c r="C777" s="66" t="s">
        <v>1652</v>
      </c>
      <c r="D777" s="179" t="s">
        <v>206</v>
      </c>
      <c r="E777" s="180">
        <v>1</v>
      </c>
      <c r="F777" s="180"/>
      <c r="G777" s="136"/>
    </row>
    <row r="778" spans="1:7" ht="15.75">
      <c r="A778" s="184"/>
      <c r="B778" s="184"/>
      <c r="C778" s="102" t="s">
        <v>219</v>
      </c>
      <c r="D778" s="134"/>
      <c r="E778" s="65"/>
      <c r="F778" s="65"/>
      <c r="G778" s="138"/>
    </row>
    <row r="779" spans="1:7" ht="31.5">
      <c r="A779" s="184"/>
      <c r="B779" s="184"/>
      <c r="C779" s="178" t="s">
        <v>1653</v>
      </c>
      <c r="D779" s="179" t="s">
        <v>206</v>
      </c>
      <c r="E779" s="180">
        <v>2</v>
      </c>
      <c r="F779" s="180"/>
      <c r="G779" s="136"/>
    </row>
    <row r="780" spans="1:7" ht="31.5">
      <c r="A780" s="184"/>
      <c r="B780" s="184"/>
      <c r="C780" s="178" t="s">
        <v>1654</v>
      </c>
      <c r="D780" s="179" t="s">
        <v>206</v>
      </c>
      <c r="E780" s="180">
        <v>2</v>
      </c>
      <c r="F780" s="180"/>
      <c r="G780" s="136"/>
    </row>
    <row r="781" spans="1:7" ht="31.5">
      <c r="A781" s="184"/>
      <c r="B781" s="184"/>
      <c r="C781" s="66" t="s">
        <v>1655</v>
      </c>
      <c r="D781" s="179" t="s">
        <v>206</v>
      </c>
      <c r="E781" s="180">
        <v>1</v>
      </c>
      <c r="F781" s="180"/>
      <c r="G781" s="136"/>
    </row>
    <row r="782" spans="1:7" ht="15.75">
      <c r="A782" s="184"/>
      <c r="B782" s="184"/>
      <c r="C782" s="140" t="s">
        <v>220</v>
      </c>
      <c r="D782" s="134"/>
      <c r="E782" s="65"/>
      <c r="F782" s="65"/>
      <c r="G782" s="138"/>
    </row>
    <row r="783" spans="1:7" ht="31.5">
      <c r="A783" s="184"/>
      <c r="B783" s="184"/>
      <c r="C783" s="178" t="s">
        <v>1656</v>
      </c>
      <c r="D783" s="179" t="s">
        <v>206</v>
      </c>
      <c r="E783" s="180">
        <v>1</v>
      </c>
      <c r="F783" s="180"/>
      <c r="G783" s="136"/>
    </row>
    <row r="784" spans="1:7" ht="31.5">
      <c r="A784" s="184"/>
      <c r="B784" s="184"/>
      <c r="C784" s="178" t="s">
        <v>1657</v>
      </c>
      <c r="D784" s="179" t="s">
        <v>206</v>
      </c>
      <c r="E784" s="180">
        <v>3</v>
      </c>
      <c r="F784" s="180"/>
      <c r="G784" s="136"/>
    </row>
    <row r="785" spans="1:7" ht="15.75">
      <c r="A785" s="184"/>
      <c r="B785" s="184"/>
      <c r="C785" s="141"/>
      <c r="D785" s="134"/>
      <c r="E785" s="65"/>
      <c r="F785" s="65"/>
      <c r="G785" s="138"/>
    </row>
    <row r="786" spans="1:7" ht="31.5">
      <c r="A786" s="104" t="s">
        <v>194</v>
      </c>
      <c r="B786" s="104" t="s">
        <v>139</v>
      </c>
      <c r="C786" s="143" t="s">
        <v>1567</v>
      </c>
      <c r="D786" s="134"/>
      <c r="E786" s="65"/>
      <c r="F786" s="65"/>
      <c r="G786" s="138"/>
    </row>
    <row r="787" spans="1:7" ht="47.25">
      <c r="A787" s="184"/>
      <c r="B787" s="184"/>
      <c r="C787" s="143" t="s">
        <v>1756</v>
      </c>
      <c r="D787" s="134"/>
      <c r="E787" s="65"/>
      <c r="F787" s="65"/>
      <c r="G787" s="138"/>
    </row>
    <row r="788" spans="1:7" ht="63">
      <c r="A788" s="184"/>
      <c r="B788" s="184"/>
      <c r="C788" s="143" t="s">
        <v>1852</v>
      </c>
      <c r="D788" s="134"/>
      <c r="E788" s="65"/>
      <c r="F788" s="65"/>
      <c r="G788" s="138"/>
    </row>
    <row r="789" spans="1:7" ht="31.5">
      <c r="A789" s="184"/>
      <c r="B789" s="184"/>
      <c r="C789" s="143" t="s">
        <v>602</v>
      </c>
      <c r="D789" s="134"/>
      <c r="E789" s="65"/>
      <c r="F789" s="65"/>
      <c r="G789" s="138"/>
    </row>
    <row r="790" spans="1:7" ht="47.25">
      <c r="A790" s="184"/>
      <c r="B790" s="184"/>
      <c r="C790" s="62" t="s">
        <v>1757</v>
      </c>
      <c r="D790" s="134"/>
      <c r="E790" s="65"/>
      <c r="F790" s="65"/>
      <c r="G790" s="138"/>
    </row>
    <row r="791" spans="1:7" ht="31.5">
      <c r="A791" s="184"/>
      <c r="B791" s="184"/>
      <c r="C791" s="143" t="s">
        <v>1976</v>
      </c>
      <c r="D791" s="134"/>
      <c r="E791" s="65"/>
      <c r="F791" s="65"/>
      <c r="G791" s="138"/>
    </row>
    <row r="792" spans="1:7" ht="31.5">
      <c r="A792" s="184"/>
      <c r="B792" s="184"/>
      <c r="C792" s="143" t="s">
        <v>1568</v>
      </c>
      <c r="D792" s="134"/>
      <c r="E792" s="65"/>
      <c r="F792" s="65"/>
      <c r="G792" s="138"/>
    </row>
    <row r="793" spans="1:7" ht="15.75">
      <c r="A793" s="184"/>
      <c r="B793" s="184"/>
      <c r="C793" s="140" t="s">
        <v>208</v>
      </c>
      <c r="D793" s="134"/>
      <c r="E793" s="65"/>
      <c r="F793" s="65"/>
      <c r="G793" s="138"/>
    </row>
    <row r="794" spans="1:7" ht="36.75" customHeight="1">
      <c r="A794" s="184"/>
      <c r="B794" s="184"/>
      <c r="C794" s="178" t="s">
        <v>1658</v>
      </c>
      <c r="D794" s="179" t="s">
        <v>603</v>
      </c>
      <c r="E794" s="180">
        <v>7</v>
      </c>
      <c r="F794" s="180"/>
      <c r="G794" s="136"/>
    </row>
    <row r="795" spans="1:7" ht="31.5">
      <c r="A795" s="184"/>
      <c r="B795" s="184"/>
      <c r="C795" s="178" t="s">
        <v>1659</v>
      </c>
      <c r="D795" s="179" t="s">
        <v>603</v>
      </c>
      <c r="E795" s="180">
        <v>3</v>
      </c>
      <c r="F795" s="180"/>
      <c r="G795" s="136"/>
    </row>
    <row r="796" spans="1:7" ht="31.5">
      <c r="A796" s="184"/>
      <c r="B796" s="184"/>
      <c r="C796" s="178" t="s">
        <v>1660</v>
      </c>
      <c r="D796" s="179" t="s">
        <v>603</v>
      </c>
      <c r="E796" s="180">
        <v>2</v>
      </c>
      <c r="F796" s="180"/>
      <c r="G796" s="136"/>
    </row>
    <row r="797" spans="1:7" ht="31.5">
      <c r="A797" s="184"/>
      <c r="B797" s="184"/>
      <c r="C797" s="178" t="s">
        <v>1661</v>
      </c>
      <c r="D797" s="179" t="s">
        <v>603</v>
      </c>
      <c r="E797" s="180">
        <v>1</v>
      </c>
      <c r="F797" s="180"/>
      <c r="G797" s="136"/>
    </row>
    <row r="798" spans="1:7" ht="31.5">
      <c r="A798" s="184"/>
      <c r="B798" s="184"/>
      <c r="C798" s="178" t="s">
        <v>1662</v>
      </c>
      <c r="D798" s="179" t="s">
        <v>603</v>
      </c>
      <c r="E798" s="180">
        <v>2</v>
      </c>
      <c r="F798" s="180"/>
      <c r="G798" s="136"/>
    </row>
    <row r="799" spans="1:7" ht="31.5">
      <c r="A799" s="184"/>
      <c r="B799" s="184"/>
      <c r="C799" s="178" t="s">
        <v>1663</v>
      </c>
      <c r="D799" s="179" t="s">
        <v>603</v>
      </c>
      <c r="E799" s="180">
        <v>1</v>
      </c>
      <c r="F799" s="180"/>
      <c r="G799" s="136"/>
    </row>
    <row r="800" spans="1:7" ht="31.5">
      <c r="A800" s="184"/>
      <c r="B800" s="184"/>
      <c r="C800" s="178" t="s">
        <v>1664</v>
      </c>
      <c r="D800" s="179" t="s">
        <v>603</v>
      </c>
      <c r="E800" s="180">
        <v>1</v>
      </c>
      <c r="F800" s="180"/>
      <c r="G800" s="136"/>
    </row>
    <row r="801" spans="1:7" ht="31.5">
      <c r="A801" s="184"/>
      <c r="B801" s="184"/>
      <c r="C801" s="178" t="s">
        <v>1665</v>
      </c>
      <c r="D801" s="179" t="s">
        <v>603</v>
      </c>
      <c r="E801" s="180">
        <v>1</v>
      </c>
      <c r="F801" s="180"/>
      <c r="G801" s="136"/>
    </row>
    <row r="802" spans="1:7" ht="31.5">
      <c r="A802" s="184"/>
      <c r="B802" s="184"/>
      <c r="C802" s="178" t="s">
        <v>1666</v>
      </c>
      <c r="D802" s="134" t="s">
        <v>603</v>
      </c>
      <c r="E802" s="65">
        <v>1</v>
      </c>
      <c r="F802" s="65"/>
      <c r="G802" s="138"/>
    </row>
    <row r="803" spans="1:7" ht="15.75">
      <c r="A803" s="184"/>
      <c r="B803" s="184"/>
      <c r="C803" s="140" t="s">
        <v>219</v>
      </c>
      <c r="D803" s="204"/>
      <c r="E803" s="205"/>
      <c r="F803" s="205"/>
      <c r="G803" s="181"/>
    </row>
    <row r="804" spans="1:7" ht="31.5">
      <c r="A804" s="184"/>
      <c r="B804" s="184"/>
      <c r="C804" s="178" t="s">
        <v>1665</v>
      </c>
      <c r="D804" s="179" t="s">
        <v>603</v>
      </c>
      <c r="E804" s="180">
        <v>5</v>
      </c>
      <c r="F804" s="180"/>
      <c r="G804" s="136"/>
    </row>
    <row r="805" spans="1:7" ht="15.75">
      <c r="A805" s="184"/>
      <c r="B805" s="184"/>
      <c r="C805" s="206" t="s">
        <v>220</v>
      </c>
      <c r="D805" s="134"/>
      <c r="E805" s="65"/>
      <c r="F805" s="65"/>
      <c r="G805" s="138"/>
    </row>
    <row r="806" spans="1:7" ht="31.5">
      <c r="A806" s="184"/>
      <c r="B806" s="184"/>
      <c r="C806" s="178" t="s">
        <v>1667</v>
      </c>
      <c r="D806" s="179" t="s">
        <v>603</v>
      </c>
      <c r="E806" s="180">
        <v>6</v>
      </c>
      <c r="F806" s="180"/>
      <c r="G806" s="136"/>
    </row>
    <row r="807" spans="1:7" ht="15.75">
      <c r="A807" s="184"/>
      <c r="B807" s="184"/>
      <c r="C807" s="141"/>
      <c r="D807" s="134"/>
      <c r="E807" s="65"/>
      <c r="F807" s="65"/>
      <c r="G807" s="138"/>
    </row>
    <row r="808" spans="1:7" ht="110.25">
      <c r="A808" s="104" t="s">
        <v>198</v>
      </c>
      <c r="B808" s="104" t="s">
        <v>1032</v>
      </c>
      <c r="C808" s="170" t="s">
        <v>1758</v>
      </c>
      <c r="D808" s="134"/>
      <c r="E808" s="65"/>
      <c r="F808" s="65"/>
      <c r="G808" s="138"/>
    </row>
    <row r="809" spans="1:7" ht="15.75">
      <c r="A809" s="184"/>
      <c r="B809" s="184"/>
      <c r="C809" s="141" t="s">
        <v>1202</v>
      </c>
      <c r="D809" s="134"/>
      <c r="E809" s="65"/>
      <c r="F809" s="65"/>
      <c r="G809" s="138"/>
    </row>
    <row r="810" spans="1:7" ht="15.75">
      <c r="A810" s="184"/>
      <c r="B810" s="184"/>
      <c r="C810" s="141" t="s">
        <v>208</v>
      </c>
      <c r="D810" s="134"/>
      <c r="E810" s="65"/>
      <c r="F810" s="65"/>
      <c r="G810" s="138"/>
    </row>
    <row r="811" spans="1:7" ht="31.5">
      <c r="A811" s="184"/>
      <c r="B811" s="184"/>
      <c r="C811" s="178" t="s">
        <v>1668</v>
      </c>
      <c r="D811" s="179" t="s">
        <v>603</v>
      </c>
      <c r="E811" s="180">
        <v>2</v>
      </c>
      <c r="F811" s="180"/>
      <c r="G811" s="136"/>
    </row>
    <row r="812" spans="1:7" ht="31.5">
      <c r="A812" s="184"/>
      <c r="B812" s="184"/>
      <c r="C812" s="178" t="s">
        <v>1669</v>
      </c>
      <c r="D812" s="179" t="s">
        <v>603</v>
      </c>
      <c r="E812" s="180">
        <v>1</v>
      </c>
      <c r="F812" s="180"/>
      <c r="G812" s="136"/>
    </row>
    <row r="813" spans="1:7" ht="31.5">
      <c r="A813" s="184"/>
      <c r="B813" s="184"/>
      <c r="C813" s="178" t="s">
        <v>1670</v>
      </c>
      <c r="D813" s="179" t="s">
        <v>603</v>
      </c>
      <c r="E813" s="180">
        <v>1</v>
      </c>
      <c r="F813" s="180"/>
      <c r="G813" s="136"/>
    </row>
    <row r="814" spans="1:7" ht="15.75">
      <c r="A814" s="184"/>
      <c r="B814" s="184"/>
      <c r="C814" s="141"/>
      <c r="D814" s="134"/>
      <c r="E814" s="65"/>
      <c r="F814" s="65"/>
      <c r="G814" s="138"/>
    </row>
    <row r="815" spans="1:7" ht="15.75">
      <c r="A815" s="729" t="s">
        <v>1872</v>
      </c>
      <c r="B815" s="729"/>
      <c r="C815" s="729"/>
      <c r="D815" s="729"/>
      <c r="E815" s="729"/>
      <c r="F815" s="729"/>
      <c r="G815" s="196"/>
    </row>
    <row r="816" spans="1:7" ht="15.75">
      <c r="A816" s="184"/>
      <c r="B816" s="184"/>
      <c r="C816" s="62"/>
      <c r="D816" s="134"/>
      <c r="E816" s="65"/>
      <c r="F816" s="65"/>
      <c r="G816" s="136"/>
    </row>
    <row r="817" spans="1:7" ht="15" customHeight="1">
      <c r="A817" s="164" t="s">
        <v>469</v>
      </c>
      <c r="B817" s="164"/>
      <c r="C817" s="171" t="s">
        <v>1204</v>
      </c>
      <c r="D817" s="78" t="s">
        <v>185</v>
      </c>
      <c r="E817" s="79" t="s">
        <v>186</v>
      </c>
      <c r="F817" s="79" t="s">
        <v>187</v>
      </c>
      <c r="G817" s="192" t="s">
        <v>188</v>
      </c>
    </row>
    <row r="818" spans="1:7" ht="7.5" customHeight="1">
      <c r="A818" s="184"/>
      <c r="B818" s="184"/>
      <c r="C818" s="62"/>
      <c r="D818" s="94"/>
      <c r="E818" s="95"/>
      <c r="F818" s="95"/>
      <c r="G818" s="131"/>
    </row>
    <row r="819" spans="1:7" ht="96.75" customHeight="1">
      <c r="A819" s="104" t="s">
        <v>189</v>
      </c>
      <c r="B819" s="104" t="s">
        <v>138</v>
      </c>
      <c r="C819" s="182" t="s">
        <v>1977</v>
      </c>
      <c r="D819" s="94"/>
      <c r="E819" s="95"/>
      <c r="F819" s="95"/>
      <c r="G819" s="131"/>
    </row>
    <row r="820" spans="1:7" ht="120.75" customHeight="1">
      <c r="A820" s="184" t="s">
        <v>221</v>
      </c>
      <c r="B820" s="184"/>
      <c r="C820" s="120" t="s">
        <v>1569</v>
      </c>
      <c r="D820" s="94"/>
      <c r="E820" s="95"/>
      <c r="F820" s="95"/>
      <c r="G820" s="131"/>
    </row>
    <row r="821" spans="1:7" ht="225.75" customHeight="1">
      <c r="A821" s="184"/>
      <c r="B821" s="184"/>
      <c r="C821" s="120" t="s">
        <v>1978</v>
      </c>
      <c r="D821" s="94"/>
      <c r="E821" s="95"/>
      <c r="F821" s="95"/>
      <c r="G821" s="131"/>
    </row>
    <row r="822" spans="1:7" ht="63" customHeight="1">
      <c r="A822" s="184"/>
      <c r="B822" s="184"/>
      <c r="C822" s="120" t="s">
        <v>1570</v>
      </c>
      <c r="D822" s="94"/>
      <c r="E822" s="95"/>
      <c r="F822" s="95"/>
      <c r="G822" s="131"/>
    </row>
    <row r="823" spans="1:7" ht="64.5" customHeight="1">
      <c r="A823" s="184"/>
      <c r="B823" s="184"/>
      <c r="C823" s="120" t="s">
        <v>1853</v>
      </c>
      <c r="D823" s="94"/>
      <c r="E823" s="95"/>
      <c r="F823" s="95"/>
      <c r="G823" s="131"/>
    </row>
    <row r="824" spans="1:7" ht="31.5">
      <c r="A824" s="184"/>
      <c r="B824" s="184"/>
      <c r="C824" s="120" t="s">
        <v>1205</v>
      </c>
      <c r="D824" s="94"/>
      <c r="E824" s="95"/>
      <c r="F824" s="95"/>
      <c r="G824" s="131"/>
    </row>
    <row r="825" spans="1:7" ht="47.25">
      <c r="A825" s="184"/>
      <c r="B825" s="184"/>
      <c r="C825" s="120" t="s">
        <v>1206</v>
      </c>
      <c r="D825" s="94"/>
      <c r="E825" s="95"/>
      <c r="F825" s="95"/>
      <c r="G825" s="131"/>
    </row>
    <row r="826" spans="1:7" ht="15.75">
      <c r="A826" s="184"/>
      <c r="B826" s="184"/>
      <c r="C826" s="102" t="s">
        <v>204</v>
      </c>
      <c r="D826" s="96"/>
      <c r="E826" s="64"/>
      <c r="F826" s="64"/>
      <c r="G826" s="138"/>
    </row>
    <row r="827" spans="1:7" ht="31.5">
      <c r="A827" s="184"/>
      <c r="B827" s="184"/>
      <c r="C827" s="103" t="s">
        <v>1671</v>
      </c>
      <c r="D827" s="99" t="s">
        <v>206</v>
      </c>
      <c r="E827" s="100">
        <v>3</v>
      </c>
      <c r="F827" s="100"/>
      <c r="G827" s="136"/>
    </row>
    <row r="828" spans="1:7" ht="31.5">
      <c r="A828" s="184"/>
      <c r="B828" s="184"/>
      <c r="C828" s="103" t="s">
        <v>1672</v>
      </c>
      <c r="D828" s="99" t="s">
        <v>206</v>
      </c>
      <c r="E828" s="100">
        <v>3</v>
      </c>
      <c r="F828" s="100"/>
      <c r="G828" s="136"/>
    </row>
    <row r="829" spans="1:7" ht="31.5">
      <c r="A829" s="184"/>
      <c r="B829" s="184"/>
      <c r="C829" s="103" t="s">
        <v>1673</v>
      </c>
      <c r="D829" s="99" t="s">
        <v>206</v>
      </c>
      <c r="E829" s="100">
        <v>1</v>
      </c>
      <c r="F829" s="100"/>
      <c r="G829" s="136"/>
    </row>
    <row r="830" spans="1:7" ht="15.75">
      <c r="A830" s="184"/>
      <c r="B830" s="184"/>
      <c r="C830" s="103" t="s">
        <v>208</v>
      </c>
      <c r="D830" s="96"/>
      <c r="E830" s="64"/>
      <c r="F830" s="64"/>
      <c r="G830" s="138"/>
    </row>
    <row r="831" spans="1:7" ht="31.5">
      <c r="A831" s="184"/>
      <c r="B831" s="184"/>
      <c r="C831" s="103" t="s">
        <v>1674</v>
      </c>
      <c r="D831" s="99" t="s">
        <v>206</v>
      </c>
      <c r="E831" s="100">
        <v>1</v>
      </c>
      <c r="F831" s="100"/>
      <c r="G831" s="136"/>
    </row>
    <row r="832" spans="1:7" ht="31.5">
      <c r="A832" s="184"/>
      <c r="B832" s="184"/>
      <c r="C832" s="103" t="s">
        <v>1675</v>
      </c>
      <c r="D832" s="99" t="s">
        <v>206</v>
      </c>
      <c r="E832" s="100">
        <v>1</v>
      </c>
      <c r="F832" s="100"/>
      <c r="G832" s="136"/>
    </row>
    <row r="833" spans="1:7" ht="31.5">
      <c r="A833" s="184"/>
      <c r="B833" s="184"/>
      <c r="C833" s="103" t="s">
        <v>1676</v>
      </c>
      <c r="D833" s="99" t="s">
        <v>206</v>
      </c>
      <c r="E833" s="100">
        <v>1</v>
      </c>
      <c r="F833" s="100"/>
      <c r="G833" s="136"/>
    </row>
    <row r="834" spans="1:7" ht="31.5">
      <c r="A834" s="184"/>
      <c r="B834" s="184"/>
      <c r="C834" s="103" t="s">
        <v>1677</v>
      </c>
      <c r="D834" s="99" t="s">
        <v>206</v>
      </c>
      <c r="E834" s="100">
        <v>3</v>
      </c>
      <c r="F834" s="100"/>
      <c r="G834" s="136"/>
    </row>
    <row r="835" spans="1:7" ht="31.5">
      <c r="A835" s="184"/>
      <c r="B835" s="184"/>
      <c r="C835" s="103" t="s">
        <v>1678</v>
      </c>
      <c r="D835" s="99" t="s">
        <v>206</v>
      </c>
      <c r="E835" s="100">
        <v>1</v>
      </c>
      <c r="F835" s="100"/>
      <c r="G835" s="136"/>
    </row>
    <row r="836" spans="1:7" ht="68.25" customHeight="1">
      <c r="A836" s="184"/>
      <c r="B836" s="184"/>
      <c r="C836" s="103" t="s">
        <v>1679</v>
      </c>
      <c r="D836" s="99" t="s">
        <v>206</v>
      </c>
      <c r="E836" s="100">
        <v>6</v>
      </c>
      <c r="F836" s="100"/>
      <c r="G836" s="136"/>
    </row>
    <row r="837" spans="1:7" ht="31.5">
      <c r="A837" s="184"/>
      <c r="B837" s="184"/>
      <c r="C837" s="103" t="s">
        <v>1680</v>
      </c>
      <c r="D837" s="99" t="s">
        <v>206</v>
      </c>
      <c r="E837" s="100">
        <v>1</v>
      </c>
      <c r="F837" s="100"/>
      <c r="G837" s="136"/>
    </row>
    <row r="838" spans="1:7" ht="31.5">
      <c r="A838" s="184"/>
      <c r="B838" s="184"/>
      <c r="C838" s="103" t="s">
        <v>1681</v>
      </c>
      <c r="D838" s="99" t="s">
        <v>206</v>
      </c>
      <c r="E838" s="100">
        <v>1</v>
      </c>
      <c r="F838" s="100"/>
      <c r="G838" s="136"/>
    </row>
    <row r="839" spans="1:7" ht="31.5">
      <c r="A839" s="184"/>
      <c r="B839" s="184"/>
      <c r="C839" s="103" t="s">
        <v>1682</v>
      </c>
      <c r="D839" s="99" t="s">
        <v>206</v>
      </c>
      <c r="E839" s="100">
        <v>2</v>
      </c>
      <c r="F839" s="100"/>
      <c r="G839" s="136"/>
    </row>
    <row r="840" spans="1:7" ht="31.5">
      <c r="A840" s="184"/>
      <c r="B840" s="184"/>
      <c r="C840" s="103" t="s">
        <v>1683</v>
      </c>
      <c r="D840" s="99" t="s">
        <v>206</v>
      </c>
      <c r="E840" s="100">
        <v>1</v>
      </c>
      <c r="F840" s="100"/>
      <c r="G840" s="136"/>
    </row>
    <row r="841" spans="1:7" ht="31.5">
      <c r="A841" s="184"/>
      <c r="B841" s="184"/>
      <c r="C841" s="103" t="s">
        <v>1684</v>
      </c>
      <c r="D841" s="99" t="s">
        <v>206</v>
      </c>
      <c r="E841" s="100">
        <v>3</v>
      </c>
      <c r="F841" s="100"/>
      <c r="G841" s="136"/>
    </row>
    <row r="842" spans="1:7" ht="31.5">
      <c r="A842" s="184"/>
      <c r="B842" s="184"/>
      <c r="C842" s="103" t="s">
        <v>1685</v>
      </c>
      <c r="D842" s="99" t="s">
        <v>206</v>
      </c>
      <c r="E842" s="100">
        <v>6</v>
      </c>
      <c r="F842" s="100"/>
      <c r="G842" s="136"/>
    </row>
    <row r="843" spans="1:7" ht="31.5">
      <c r="A843" s="184"/>
      <c r="B843" s="184"/>
      <c r="C843" s="103" t="s">
        <v>1686</v>
      </c>
      <c r="D843" s="99" t="s">
        <v>206</v>
      </c>
      <c r="E843" s="100">
        <v>1</v>
      </c>
      <c r="F843" s="100"/>
      <c r="G843" s="136"/>
    </row>
    <row r="844" spans="1:7" ht="15.75">
      <c r="A844" s="184"/>
      <c r="B844" s="184"/>
      <c r="C844" s="103" t="s">
        <v>219</v>
      </c>
      <c r="D844" s="96"/>
      <c r="E844" s="64"/>
      <c r="F844" s="64"/>
      <c r="G844" s="138"/>
    </row>
    <row r="845" spans="1:7" ht="31.5">
      <c r="A845" s="184"/>
      <c r="B845" s="184"/>
      <c r="C845" s="103" t="s">
        <v>1682</v>
      </c>
      <c r="D845" s="99" t="s">
        <v>206</v>
      </c>
      <c r="E845" s="100">
        <v>2</v>
      </c>
      <c r="F845" s="100"/>
      <c r="G845" s="136"/>
    </row>
    <row r="846" spans="1:7" ht="31.5">
      <c r="A846" s="184"/>
      <c r="B846" s="184"/>
      <c r="C846" s="103" t="s">
        <v>1684</v>
      </c>
      <c r="D846" s="99" t="s">
        <v>206</v>
      </c>
      <c r="E846" s="100">
        <v>4</v>
      </c>
      <c r="F846" s="100"/>
      <c r="G846" s="136"/>
    </row>
    <row r="847" spans="1:7" ht="31.5">
      <c r="A847" s="184"/>
      <c r="B847" s="184"/>
      <c r="C847" s="103" t="s">
        <v>1685</v>
      </c>
      <c r="D847" s="99" t="s">
        <v>206</v>
      </c>
      <c r="E847" s="100">
        <v>9</v>
      </c>
      <c r="F847" s="100"/>
      <c r="G847" s="136"/>
    </row>
    <row r="848" spans="1:7" ht="15.75">
      <c r="A848" s="184"/>
      <c r="B848" s="184"/>
      <c r="C848" s="103" t="s">
        <v>220</v>
      </c>
      <c r="D848" s="96"/>
      <c r="E848" s="64"/>
      <c r="F848" s="64"/>
      <c r="G848" s="138"/>
    </row>
    <row r="849" spans="1:7" ht="31.5">
      <c r="A849" s="184"/>
      <c r="B849" s="184"/>
      <c r="C849" s="103" t="s">
        <v>1682</v>
      </c>
      <c r="D849" s="99" t="s">
        <v>206</v>
      </c>
      <c r="E849" s="100">
        <v>4</v>
      </c>
      <c r="F849" s="100"/>
      <c r="G849" s="136"/>
    </row>
    <row r="850" spans="1:7" ht="31.5">
      <c r="A850" s="184"/>
      <c r="B850" s="184"/>
      <c r="C850" s="103" t="s">
        <v>1684</v>
      </c>
      <c r="D850" s="99" t="s">
        <v>206</v>
      </c>
      <c r="E850" s="100">
        <v>1</v>
      </c>
      <c r="F850" s="100"/>
      <c r="G850" s="136"/>
    </row>
    <row r="851" spans="1:7" ht="31.5">
      <c r="A851" s="184"/>
      <c r="B851" s="184"/>
      <c r="C851" s="103" t="s">
        <v>1685</v>
      </c>
      <c r="D851" s="99" t="s">
        <v>206</v>
      </c>
      <c r="E851" s="100">
        <v>6</v>
      </c>
      <c r="F851" s="100"/>
      <c r="G851" s="136"/>
    </row>
    <row r="852" spans="1:7" ht="31.5">
      <c r="A852" s="184"/>
      <c r="B852" s="184"/>
      <c r="C852" s="103" t="s">
        <v>1686</v>
      </c>
      <c r="D852" s="99" t="s">
        <v>206</v>
      </c>
      <c r="E852" s="100">
        <v>2</v>
      </c>
      <c r="F852" s="100"/>
      <c r="G852" s="136"/>
    </row>
    <row r="853" spans="1:7" ht="15.75">
      <c r="A853" s="199"/>
      <c r="B853" s="199"/>
      <c r="C853" s="62"/>
      <c r="D853" s="96"/>
      <c r="E853" s="64"/>
      <c r="F853" s="64"/>
      <c r="G853" s="138"/>
    </row>
    <row r="854" spans="1:7" ht="83.25" customHeight="1">
      <c r="A854" s="104" t="s">
        <v>194</v>
      </c>
      <c r="B854" s="104" t="s">
        <v>139</v>
      </c>
      <c r="C854" s="62" t="s">
        <v>2008</v>
      </c>
      <c r="D854" s="96"/>
      <c r="E854" s="64"/>
      <c r="F854" s="64"/>
      <c r="G854" s="138"/>
    </row>
    <row r="855" spans="1:7" ht="63">
      <c r="A855" s="184"/>
      <c r="B855" s="184"/>
      <c r="C855" s="120" t="s">
        <v>1207</v>
      </c>
      <c r="D855" s="96"/>
      <c r="E855" s="64"/>
      <c r="F855" s="64"/>
      <c r="G855" s="138"/>
    </row>
    <row r="856" spans="1:7" ht="63">
      <c r="A856" s="184"/>
      <c r="B856" s="184"/>
      <c r="C856" s="120" t="s">
        <v>1571</v>
      </c>
      <c r="D856" s="96"/>
      <c r="E856" s="64"/>
      <c r="F856" s="64"/>
      <c r="G856" s="138"/>
    </row>
    <row r="857" spans="1:7" ht="31.5">
      <c r="A857" s="184"/>
      <c r="B857" s="184"/>
      <c r="C857" s="120" t="s">
        <v>1208</v>
      </c>
      <c r="D857" s="96"/>
      <c r="E857" s="64"/>
      <c r="F857" s="64"/>
      <c r="G857" s="138"/>
    </row>
    <row r="858" spans="1:7" ht="15.75">
      <c r="A858" s="184"/>
      <c r="B858" s="184"/>
      <c r="C858" s="62" t="s">
        <v>208</v>
      </c>
      <c r="D858" s="96"/>
      <c r="E858" s="64"/>
      <c r="F858" s="64"/>
      <c r="G858" s="138"/>
    </row>
    <row r="859" spans="1:7" ht="31.5">
      <c r="A859" s="106"/>
      <c r="B859" s="106"/>
      <c r="C859" s="103" t="s">
        <v>1687</v>
      </c>
      <c r="D859" s="99" t="s">
        <v>206</v>
      </c>
      <c r="E859" s="100">
        <v>1</v>
      </c>
      <c r="F859" s="100"/>
      <c r="G859" s="136"/>
    </row>
    <row r="860" spans="1:7" ht="31.5">
      <c r="A860" s="106"/>
      <c r="B860" s="106"/>
      <c r="C860" s="103" t="s">
        <v>1688</v>
      </c>
      <c r="D860" s="99" t="s">
        <v>206</v>
      </c>
      <c r="E860" s="100">
        <v>6</v>
      </c>
      <c r="F860" s="100"/>
      <c r="G860" s="136"/>
    </row>
    <row r="861" spans="1:7" ht="15.75">
      <c r="A861" s="184"/>
      <c r="B861" s="184"/>
      <c r="C861" s="62"/>
      <c r="D861" s="134"/>
      <c r="E861" s="65"/>
      <c r="F861" s="65"/>
      <c r="G861" s="138"/>
    </row>
    <row r="862" spans="1:7" ht="30" customHeight="1">
      <c r="A862" s="104" t="s">
        <v>198</v>
      </c>
      <c r="B862" s="104" t="s">
        <v>1032</v>
      </c>
      <c r="C862" s="62" t="s">
        <v>1209</v>
      </c>
      <c r="D862" s="134"/>
      <c r="E862" s="65"/>
      <c r="F862" s="65"/>
      <c r="G862" s="138"/>
    </row>
    <row r="863" spans="1:7" ht="66" customHeight="1">
      <c r="A863" s="184"/>
      <c r="B863" s="184"/>
      <c r="C863" s="67" t="s">
        <v>1854</v>
      </c>
      <c r="D863" s="134"/>
      <c r="E863" s="65"/>
      <c r="F863" s="65"/>
      <c r="G863" s="138"/>
    </row>
    <row r="864" spans="1:7" ht="31.5" customHeight="1">
      <c r="A864" s="184"/>
      <c r="B864" s="184"/>
      <c r="C864" s="62" t="s">
        <v>1210</v>
      </c>
      <c r="D864" s="134"/>
      <c r="E864" s="65"/>
      <c r="F864" s="65"/>
      <c r="G864" s="138"/>
    </row>
    <row r="865" spans="1:7" ht="33" customHeight="1">
      <c r="A865" s="184"/>
      <c r="B865" s="184"/>
      <c r="C865" s="67" t="s">
        <v>1970</v>
      </c>
      <c r="D865" s="134"/>
      <c r="E865" s="65"/>
      <c r="F865" s="65"/>
      <c r="G865" s="138"/>
    </row>
    <row r="866" spans="1:7" ht="47.25">
      <c r="A866" s="184"/>
      <c r="B866" s="184"/>
      <c r="C866" s="67" t="s">
        <v>1211</v>
      </c>
      <c r="D866" s="134"/>
      <c r="E866" s="65"/>
      <c r="F866" s="65"/>
      <c r="G866" s="138"/>
    </row>
    <row r="867" spans="1:7" ht="31.5">
      <c r="A867" s="184"/>
      <c r="B867" s="184"/>
      <c r="C867" s="67" t="s">
        <v>1572</v>
      </c>
      <c r="D867" s="134"/>
      <c r="E867" s="65"/>
      <c r="F867" s="65"/>
      <c r="G867" s="138"/>
    </row>
    <row r="868" spans="1:7" ht="52.5" customHeight="1">
      <c r="A868" s="184"/>
      <c r="B868" s="184"/>
      <c r="C868" s="67" t="s">
        <v>1759</v>
      </c>
      <c r="D868" s="134"/>
      <c r="E868" s="65"/>
      <c r="F868" s="65"/>
      <c r="G868" s="138"/>
    </row>
    <row r="869" spans="1:7" ht="21" customHeight="1">
      <c r="A869" s="184"/>
      <c r="B869" s="184"/>
      <c r="C869" s="67" t="s">
        <v>1573</v>
      </c>
      <c r="D869" s="134"/>
      <c r="E869" s="65"/>
      <c r="F869" s="65"/>
      <c r="G869" s="138"/>
    </row>
    <row r="870" spans="1:7" ht="15.75">
      <c r="A870" s="184"/>
      <c r="B870" s="184"/>
      <c r="C870" s="62" t="s">
        <v>208</v>
      </c>
      <c r="D870" s="134"/>
      <c r="E870" s="65"/>
      <c r="F870" s="65"/>
      <c r="G870" s="138"/>
    </row>
    <row r="871" spans="1:7" ht="31.5">
      <c r="A871" s="106"/>
      <c r="B871" s="106"/>
      <c r="C871" s="103" t="s">
        <v>1855</v>
      </c>
      <c r="D871" s="179" t="s">
        <v>206</v>
      </c>
      <c r="E871" s="180">
        <v>1</v>
      </c>
      <c r="F871" s="180"/>
      <c r="G871" s="136"/>
    </row>
    <row r="872" spans="1:7" ht="31.5">
      <c r="A872" s="106"/>
      <c r="B872" s="106"/>
      <c r="C872" s="103" t="s">
        <v>1856</v>
      </c>
      <c r="D872" s="179" t="s">
        <v>206</v>
      </c>
      <c r="E872" s="180">
        <v>1</v>
      </c>
      <c r="F872" s="180"/>
      <c r="G872" s="136"/>
    </row>
    <row r="873" spans="1:7" ht="31.5">
      <c r="A873" s="106"/>
      <c r="B873" s="106"/>
      <c r="C873" s="103" t="s">
        <v>1689</v>
      </c>
      <c r="D873" s="179" t="s">
        <v>206</v>
      </c>
      <c r="E873" s="180">
        <v>1</v>
      </c>
      <c r="F873" s="180"/>
      <c r="G873" s="136"/>
    </row>
    <row r="874" spans="1:7" ht="15.75">
      <c r="A874" s="184"/>
      <c r="B874" s="184"/>
      <c r="C874" s="62"/>
      <c r="D874" s="134"/>
      <c r="E874" s="65"/>
      <c r="F874" s="65"/>
      <c r="G874" s="138"/>
    </row>
    <row r="875" spans="1:7" ht="51.75" customHeight="1">
      <c r="A875" s="104" t="s">
        <v>223</v>
      </c>
      <c r="B875" s="104" t="s">
        <v>1034</v>
      </c>
      <c r="C875" s="62" t="s">
        <v>1574</v>
      </c>
      <c r="D875" s="134"/>
      <c r="E875" s="65"/>
      <c r="F875" s="65"/>
      <c r="G875" s="138"/>
    </row>
    <row r="876" spans="1:7" ht="47.25">
      <c r="A876" s="184"/>
      <c r="B876" s="184"/>
      <c r="C876" s="67" t="s">
        <v>1214</v>
      </c>
      <c r="D876" s="134"/>
      <c r="E876" s="65"/>
      <c r="F876" s="65"/>
      <c r="G876" s="138"/>
    </row>
    <row r="877" spans="1:7" ht="33.75" customHeight="1">
      <c r="A877" s="184"/>
      <c r="B877" s="184"/>
      <c r="C877" s="67" t="s">
        <v>1979</v>
      </c>
      <c r="D877" s="134"/>
      <c r="E877" s="65"/>
      <c r="F877" s="65"/>
      <c r="G877" s="138"/>
    </row>
    <row r="878" spans="1:7" ht="47.25">
      <c r="A878" s="184"/>
      <c r="B878" s="184"/>
      <c r="C878" s="67" t="s">
        <v>1215</v>
      </c>
      <c r="D878" s="134"/>
      <c r="E878" s="65"/>
      <c r="F878" s="65"/>
      <c r="G878" s="138"/>
    </row>
    <row r="879" spans="1:7" ht="31.5">
      <c r="A879" s="184"/>
      <c r="B879" s="184"/>
      <c r="C879" s="67" t="s">
        <v>1212</v>
      </c>
      <c r="D879" s="134"/>
      <c r="E879" s="65"/>
      <c r="F879" s="65"/>
      <c r="G879" s="138"/>
    </row>
    <row r="880" spans="1:7" ht="31.5">
      <c r="A880" s="184"/>
      <c r="B880" s="184"/>
      <c r="C880" s="67" t="s">
        <v>1760</v>
      </c>
      <c r="D880" s="134"/>
      <c r="E880" s="65"/>
      <c r="F880" s="65"/>
      <c r="G880" s="138"/>
    </row>
    <row r="881" spans="1:7" ht="15.75">
      <c r="A881" s="184"/>
      <c r="B881" s="184"/>
      <c r="C881" s="67" t="s">
        <v>1213</v>
      </c>
      <c r="D881" s="134"/>
      <c r="E881" s="65"/>
      <c r="F881" s="65"/>
      <c r="G881" s="138"/>
    </row>
    <row r="882" spans="1:7" ht="15.75">
      <c r="A882" s="184"/>
      <c r="B882" s="184"/>
      <c r="C882" s="62" t="s">
        <v>208</v>
      </c>
      <c r="D882" s="134"/>
      <c r="E882" s="65"/>
      <c r="F882" s="65"/>
      <c r="G882" s="138"/>
    </row>
    <row r="883" spans="1:7" ht="31.5">
      <c r="A883" s="106"/>
      <c r="B883" s="106"/>
      <c r="C883" s="103" t="s">
        <v>1690</v>
      </c>
      <c r="D883" s="99" t="s">
        <v>206</v>
      </c>
      <c r="E883" s="100">
        <v>1</v>
      </c>
      <c r="F883" s="100"/>
      <c r="G883" s="136"/>
    </row>
    <row r="884" spans="1:7" ht="31.5">
      <c r="A884" s="106"/>
      <c r="B884" s="106"/>
      <c r="C884" s="103" t="s">
        <v>1691</v>
      </c>
      <c r="D884" s="179" t="s">
        <v>206</v>
      </c>
      <c r="E884" s="180">
        <v>1</v>
      </c>
      <c r="F884" s="180"/>
      <c r="G884" s="136"/>
    </row>
    <row r="885" spans="1:7" ht="31.5">
      <c r="A885" s="106"/>
      <c r="B885" s="106"/>
      <c r="C885" s="103" t="s">
        <v>1692</v>
      </c>
      <c r="D885" s="179" t="s">
        <v>206</v>
      </c>
      <c r="E885" s="180">
        <v>1</v>
      </c>
      <c r="F885" s="180"/>
      <c r="G885" s="136"/>
    </row>
    <row r="886" spans="1:7" ht="31.5">
      <c r="A886" s="106"/>
      <c r="B886" s="106"/>
      <c r="C886" s="103" t="s">
        <v>1693</v>
      </c>
      <c r="D886" s="179" t="s">
        <v>206</v>
      </c>
      <c r="E886" s="180">
        <v>1</v>
      </c>
      <c r="F886" s="180"/>
      <c r="G886" s="136"/>
    </row>
    <row r="887" spans="1:7" ht="31.5">
      <c r="A887" s="106"/>
      <c r="B887" s="106"/>
      <c r="C887" s="103" t="s">
        <v>1694</v>
      </c>
      <c r="D887" s="179" t="s">
        <v>206</v>
      </c>
      <c r="E887" s="180">
        <v>1</v>
      </c>
      <c r="F887" s="180"/>
      <c r="G887" s="136"/>
    </row>
    <row r="888" spans="1:7" ht="31.5">
      <c r="A888" s="106"/>
      <c r="B888" s="106"/>
      <c r="C888" s="103" t="s">
        <v>1695</v>
      </c>
      <c r="D888" s="179" t="s">
        <v>206</v>
      </c>
      <c r="E888" s="180">
        <v>1</v>
      </c>
      <c r="F888" s="180"/>
      <c r="G888" s="136"/>
    </row>
    <row r="889" spans="1:7" ht="31.5">
      <c r="A889" s="106"/>
      <c r="B889" s="106"/>
      <c r="C889" s="103" t="s">
        <v>1696</v>
      </c>
      <c r="D889" s="179" t="s">
        <v>206</v>
      </c>
      <c r="E889" s="180">
        <v>1</v>
      </c>
      <c r="F889" s="180"/>
      <c r="G889" s="136"/>
    </row>
    <row r="890" spans="1:7" ht="31.5">
      <c r="A890" s="106"/>
      <c r="B890" s="106"/>
      <c r="C890" s="103" t="s">
        <v>1697</v>
      </c>
      <c r="D890" s="179" t="s">
        <v>206</v>
      </c>
      <c r="E890" s="180">
        <v>1</v>
      </c>
      <c r="F890" s="180"/>
      <c r="G890" s="136"/>
    </row>
    <row r="891" spans="1:7" ht="31.5">
      <c r="A891" s="106"/>
      <c r="B891" s="106"/>
      <c r="C891" s="103" t="s">
        <v>1698</v>
      </c>
      <c r="D891" s="179" t="s">
        <v>206</v>
      </c>
      <c r="E891" s="180">
        <v>1</v>
      </c>
      <c r="F891" s="180"/>
      <c r="G891" s="136"/>
    </row>
    <row r="892" spans="1:7" ht="31.5">
      <c r="A892" s="106"/>
      <c r="B892" s="106"/>
      <c r="C892" s="103" t="s">
        <v>1699</v>
      </c>
      <c r="D892" s="159" t="s">
        <v>206</v>
      </c>
      <c r="E892" s="160">
        <v>2</v>
      </c>
      <c r="F892" s="180"/>
      <c r="G892" s="136"/>
    </row>
    <row r="893" spans="1:7" ht="31.5">
      <c r="A893" s="106"/>
      <c r="B893" s="106"/>
      <c r="C893" s="103" t="s">
        <v>1700</v>
      </c>
      <c r="D893" s="159" t="s">
        <v>206</v>
      </c>
      <c r="E893" s="160">
        <v>2</v>
      </c>
      <c r="F893" s="180"/>
      <c r="G893" s="136"/>
    </row>
    <row r="894" spans="1:7" ht="31.5">
      <c r="A894" s="106"/>
      <c r="B894" s="106"/>
      <c r="C894" s="103" t="s">
        <v>1701</v>
      </c>
      <c r="D894" s="159" t="s">
        <v>206</v>
      </c>
      <c r="E894" s="160">
        <v>1</v>
      </c>
      <c r="F894" s="180"/>
      <c r="G894" s="136"/>
    </row>
    <row r="895" spans="1:7" ht="15.75">
      <c r="A895" s="184"/>
      <c r="B895" s="184"/>
      <c r="C895" s="62"/>
      <c r="D895" s="134"/>
      <c r="E895" s="65"/>
      <c r="F895" s="65"/>
      <c r="G895" s="138"/>
    </row>
    <row r="896" spans="1:7" ht="31.5">
      <c r="A896" s="104" t="s">
        <v>239</v>
      </c>
      <c r="B896" s="104" t="s">
        <v>141</v>
      </c>
      <c r="C896" s="62" t="s">
        <v>757</v>
      </c>
      <c r="D896" s="134"/>
      <c r="E896" s="65"/>
      <c r="F896" s="65"/>
      <c r="G896" s="138"/>
    </row>
    <row r="897" spans="1:7" ht="48.75" customHeight="1">
      <c r="A897" s="184"/>
      <c r="B897" s="184"/>
      <c r="C897" s="67" t="s">
        <v>758</v>
      </c>
      <c r="D897" s="134"/>
      <c r="E897" s="65"/>
      <c r="F897" s="65"/>
      <c r="G897" s="138"/>
    </row>
    <row r="898" spans="1:7" ht="22.5" customHeight="1">
      <c r="A898" s="184"/>
      <c r="B898" s="184"/>
      <c r="C898" s="67" t="s">
        <v>1979</v>
      </c>
      <c r="D898" s="134"/>
      <c r="E898" s="65"/>
      <c r="F898" s="65"/>
      <c r="G898" s="138"/>
    </row>
    <row r="899" spans="1:7" ht="47.25">
      <c r="A899" s="184"/>
      <c r="B899" s="184"/>
      <c r="C899" s="67" t="s">
        <v>1215</v>
      </c>
      <c r="D899" s="134"/>
      <c r="E899" s="65"/>
      <c r="F899" s="65"/>
      <c r="G899" s="138"/>
    </row>
    <row r="900" spans="1:7" ht="31.5">
      <c r="A900" s="184"/>
      <c r="B900" s="184"/>
      <c r="C900" s="67" t="s">
        <v>1212</v>
      </c>
      <c r="D900" s="134"/>
      <c r="E900" s="65"/>
      <c r="F900" s="65"/>
      <c r="G900" s="138"/>
    </row>
    <row r="901" spans="1:7" ht="31.5">
      <c r="A901" s="184"/>
      <c r="B901" s="184"/>
      <c r="C901" s="67" t="s">
        <v>1760</v>
      </c>
      <c r="D901" s="134"/>
      <c r="E901" s="65"/>
      <c r="F901" s="65"/>
      <c r="G901" s="138"/>
    </row>
    <row r="902" spans="1:7" ht="29.25" customHeight="1">
      <c r="A902" s="184"/>
      <c r="B902" s="184"/>
      <c r="C902" s="67" t="s">
        <v>1573</v>
      </c>
      <c r="D902" s="134"/>
      <c r="E902" s="65"/>
      <c r="F902" s="65"/>
      <c r="G902" s="138"/>
    </row>
    <row r="903" spans="1:7" ht="15.75">
      <c r="A903" s="184"/>
      <c r="B903" s="184"/>
      <c r="C903" s="62" t="s">
        <v>208</v>
      </c>
      <c r="D903" s="134"/>
      <c r="E903" s="65"/>
      <c r="F903" s="65"/>
      <c r="G903" s="138"/>
    </row>
    <row r="904" spans="1:7" ht="31.5">
      <c r="A904" s="106"/>
      <c r="B904" s="106"/>
      <c r="C904" s="103" t="s">
        <v>1702</v>
      </c>
      <c r="D904" s="179" t="s">
        <v>206</v>
      </c>
      <c r="E904" s="180">
        <v>6</v>
      </c>
      <c r="F904" s="180"/>
      <c r="G904" s="136"/>
    </row>
    <row r="905" spans="1:7" ht="31.5">
      <c r="A905" s="106"/>
      <c r="B905" s="106"/>
      <c r="C905" s="103" t="s">
        <v>1703</v>
      </c>
      <c r="D905" s="179" t="s">
        <v>206</v>
      </c>
      <c r="E905" s="180">
        <v>1</v>
      </c>
      <c r="F905" s="180"/>
      <c r="G905" s="136"/>
    </row>
    <row r="906" spans="1:7" ht="31.5">
      <c r="A906" s="106"/>
      <c r="B906" s="106"/>
      <c r="C906" s="103" t="s">
        <v>1704</v>
      </c>
      <c r="D906" s="179" t="s">
        <v>206</v>
      </c>
      <c r="E906" s="180">
        <v>1</v>
      </c>
      <c r="F906" s="180"/>
      <c r="G906" s="136"/>
    </row>
    <row r="907" spans="1:7" ht="15.75">
      <c r="A907" s="184"/>
      <c r="B907" s="184"/>
      <c r="C907" s="62"/>
      <c r="D907" s="134"/>
      <c r="E907" s="65"/>
      <c r="F907" s="65"/>
      <c r="G907" s="138"/>
    </row>
    <row r="908" spans="1:7" ht="15.75">
      <c r="A908" s="184" t="s">
        <v>276</v>
      </c>
      <c r="B908" s="184" t="s">
        <v>1222</v>
      </c>
      <c r="C908" s="62" t="s">
        <v>759</v>
      </c>
      <c r="D908" s="134"/>
      <c r="E908" s="65"/>
      <c r="F908" s="65"/>
      <c r="G908" s="138"/>
    </row>
    <row r="909" spans="1:7" ht="63">
      <c r="A909" s="184"/>
      <c r="B909" s="184"/>
      <c r="C909" s="67" t="s">
        <v>1761</v>
      </c>
      <c r="D909" s="134"/>
      <c r="E909" s="65"/>
      <c r="F909" s="65"/>
      <c r="G909" s="138"/>
    </row>
    <row r="910" spans="1:7" ht="19.5" customHeight="1">
      <c r="A910" s="184"/>
      <c r="B910" s="184"/>
      <c r="C910" s="67" t="s">
        <v>1979</v>
      </c>
      <c r="D910" s="134"/>
      <c r="E910" s="65"/>
      <c r="F910" s="65"/>
      <c r="G910" s="138"/>
    </row>
    <row r="911" spans="1:7" ht="31.5">
      <c r="A911" s="184"/>
      <c r="B911" s="184"/>
      <c r="C911" s="67" t="s">
        <v>1760</v>
      </c>
      <c r="D911" s="134"/>
      <c r="E911" s="65"/>
      <c r="F911" s="65"/>
      <c r="G911" s="138"/>
    </row>
    <row r="912" spans="1:7" ht="15.75">
      <c r="A912" s="184"/>
      <c r="B912" s="184"/>
      <c r="C912" s="67" t="s">
        <v>1213</v>
      </c>
      <c r="D912" s="134"/>
      <c r="E912" s="65"/>
      <c r="F912" s="65"/>
      <c r="G912" s="138"/>
    </row>
    <row r="913" spans="1:7" ht="15.75">
      <c r="A913" s="184"/>
      <c r="B913" s="184"/>
      <c r="C913" s="62" t="s">
        <v>208</v>
      </c>
      <c r="D913" s="134"/>
      <c r="E913" s="65"/>
      <c r="F913" s="65"/>
      <c r="G913" s="138"/>
    </row>
    <row r="914" spans="1:7" ht="31.5">
      <c r="A914" s="106"/>
      <c r="B914" s="106"/>
      <c r="C914" s="103" t="s">
        <v>1705</v>
      </c>
      <c r="D914" s="179" t="s">
        <v>206</v>
      </c>
      <c r="E914" s="180">
        <v>1</v>
      </c>
      <c r="F914" s="180"/>
      <c r="G914" s="136"/>
    </row>
    <row r="915" spans="1:7" ht="31.5">
      <c r="A915" s="106"/>
      <c r="B915" s="106"/>
      <c r="C915" s="103" t="s">
        <v>1706</v>
      </c>
      <c r="D915" s="179" t="s">
        <v>206</v>
      </c>
      <c r="E915" s="180">
        <v>1</v>
      </c>
      <c r="F915" s="180"/>
      <c r="G915" s="136"/>
    </row>
    <row r="916" spans="1:7" ht="31.5">
      <c r="A916" s="106"/>
      <c r="B916" s="106"/>
      <c r="C916" s="103" t="s">
        <v>1707</v>
      </c>
      <c r="D916" s="179" t="s">
        <v>206</v>
      </c>
      <c r="E916" s="180">
        <v>1</v>
      </c>
      <c r="F916" s="180"/>
      <c r="G916" s="136"/>
    </row>
    <row r="917" spans="1:7" ht="15.75">
      <c r="A917" s="184"/>
      <c r="B917" s="184"/>
      <c r="C917" s="62"/>
      <c r="D917" s="134"/>
      <c r="E917" s="65"/>
      <c r="F917" s="65"/>
      <c r="G917" s="138"/>
    </row>
    <row r="918" spans="1:7" s="704" customFormat="1" ht="69.75" customHeight="1">
      <c r="A918" s="700" t="s">
        <v>283</v>
      </c>
      <c r="B918" s="700" t="s">
        <v>142</v>
      </c>
      <c r="C918" s="62" t="s">
        <v>1980</v>
      </c>
      <c r="D918" s="701"/>
      <c r="E918" s="702"/>
      <c r="F918" s="702"/>
      <c r="G918" s="703"/>
    </row>
    <row r="919" spans="1:7" ht="97.5" customHeight="1">
      <c r="A919" s="184"/>
      <c r="B919" s="184"/>
      <c r="C919" s="62" t="s">
        <v>1575</v>
      </c>
      <c r="D919" s="134"/>
      <c r="E919" s="65"/>
      <c r="F919" s="65"/>
      <c r="G919" s="138"/>
    </row>
    <row r="920" spans="1:7" ht="31.5" customHeight="1">
      <c r="A920" s="184"/>
      <c r="B920" s="184"/>
      <c r="C920" s="62" t="s">
        <v>1210</v>
      </c>
      <c r="D920" s="134"/>
      <c r="E920" s="65"/>
      <c r="F920" s="65"/>
      <c r="G920" s="138"/>
    </row>
    <row r="921" spans="1:7" ht="63">
      <c r="A921" s="184"/>
      <c r="B921" s="184"/>
      <c r="C921" s="120" t="s">
        <v>760</v>
      </c>
      <c r="D921" s="134"/>
      <c r="E921" s="65"/>
      <c r="F921" s="65"/>
      <c r="G921" s="138"/>
    </row>
    <row r="922" spans="1:7" ht="31.5">
      <c r="A922" s="184"/>
      <c r="B922" s="184"/>
      <c r="C922" s="120" t="s">
        <v>1576</v>
      </c>
      <c r="D922" s="134"/>
      <c r="E922" s="65"/>
      <c r="F922" s="65"/>
      <c r="G922" s="138"/>
    </row>
    <row r="923" spans="1:7" ht="66" customHeight="1">
      <c r="A923" s="184"/>
      <c r="B923" s="184"/>
      <c r="C923" s="120" t="s">
        <v>1762</v>
      </c>
      <c r="D923" s="134"/>
      <c r="E923" s="65"/>
      <c r="F923" s="65"/>
      <c r="G923" s="138"/>
    </row>
    <row r="924" spans="1:7" ht="31.5">
      <c r="A924" s="184"/>
      <c r="B924" s="184"/>
      <c r="C924" s="120" t="s">
        <v>761</v>
      </c>
      <c r="D924" s="134"/>
      <c r="E924" s="65"/>
      <c r="F924" s="65"/>
      <c r="G924" s="138"/>
    </row>
    <row r="925" spans="1:7" ht="15.75">
      <c r="A925" s="184"/>
      <c r="B925" s="184"/>
      <c r="C925" s="62" t="s">
        <v>208</v>
      </c>
      <c r="D925" s="134"/>
      <c r="E925" s="65"/>
      <c r="F925" s="65"/>
      <c r="G925" s="138"/>
    </row>
    <row r="926" spans="1:7" ht="31.5">
      <c r="A926" s="106"/>
      <c r="B926" s="106"/>
      <c r="C926" s="103" t="s">
        <v>1708</v>
      </c>
      <c r="D926" s="99" t="s">
        <v>206</v>
      </c>
      <c r="E926" s="100">
        <v>1</v>
      </c>
      <c r="F926" s="100"/>
      <c r="G926" s="136"/>
    </row>
    <row r="927" spans="1:7" ht="47.25">
      <c r="A927" s="106"/>
      <c r="B927" s="106"/>
      <c r="C927" s="103" t="s">
        <v>1709</v>
      </c>
      <c r="D927" s="99" t="s">
        <v>206</v>
      </c>
      <c r="E927" s="100">
        <v>5</v>
      </c>
      <c r="F927" s="100"/>
      <c r="G927" s="136"/>
    </row>
    <row r="928" spans="1:7" ht="31.5">
      <c r="A928" s="106"/>
      <c r="B928" s="106"/>
      <c r="C928" s="103" t="s">
        <v>1710</v>
      </c>
      <c r="D928" s="99" t="s">
        <v>206</v>
      </c>
      <c r="E928" s="100">
        <v>1</v>
      </c>
      <c r="F928" s="100"/>
      <c r="G928" s="136"/>
    </row>
    <row r="929" spans="1:7" ht="31.5">
      <c r="A929" s="106"/>
      <c r="B929" s="106"/>
      <c r="C929" s="103" t="s">
        <v>1711</v>
      </c>
      <c r="D929" s="99" t="s">
        <v>206</v>
      </c>
      <c r="E929" s="100">
        <v>1</v>
      </c>
      <c r="F929" s="100"/>
      <c r="G929" s="136"/>
    </row>
    <row r="930" spans="1:7" ht="31.5">
      <c r="A930" s="106"/>
      <c r="B930" s="106"/>
      <c r="C930" s="103" t="s">
        <v>1712</v>
      </c>
      <c r="D930" s="99" t="s">
        <v>206</v>
      </c>
      <c r="E930" s="100">
        <v>1</v>
      </c>
      <c r="F930" s="100"/>
      <c r="G930" s="136"/>
    </row>
    <row r="931" spans="1:7" ht="47.25">
      <c r="A931" s="106"/>
      <c r="B931" s="106"/>
      <c r="C931" s="103" t="s">
        <v>1713</v>
      </c>
      <c r="D931" s="99" t="s">
        <v>206</v>
      </c>
      <c r="E931" s="100">
        <v>5</v>
      </c>
      <c r="F931" s="100"/>
      <c r="G931" s="136"/>
    </row>
    <row r="932" spans="1:7" ht="15.75">
      <c r="A932" s="184"/>
      <c r="B932" s="184"/>
      <c r="C932" s="62"/>
      <c r="D932" s="96"/>
      <c r="E932" s="64"/>
      <c r="F932" s="64"/>
      <c r="G932" s="138"/>
    </row>
    <row r="933" spans="1:7" ht="54.75" customHeight="1">
      <c r="A933" s="104" t="s">
        <v>289</v>
      </c>
      <c r="B933" s="104" t="s">
        <v>1013</v>
      </c>
      <c r="C933" s="62" t="s">
        <v>1981</v>
      </c>
      <c r="D933" s="96"/>
      <c r="E933" s="64"/>
      <c r="F933" s="64"/>
      <c r="G933" s="138"/>
    </row>
    <row r="934" spans="1:7" ht="126" customHeight="1">
      <c r="A934" s="184"/>
      <c r="B934" s="184"/>
      <c r="C934" s="62" t="s">
        <v>1763</v>
      </c>
      <c r="D934" s="96"/>
      <c r="E934" s="64"/>
      <c r="F934" s="64"/>
      <c r="G934" s="138"/>
    </row>
    <row r="935" spans="1:7" ht="63">
      <c r="A935" s="184"/>
      <c r="B935" s="184"/>
      <c r="C935" s="120" t="s">
        <v>762</v>
      </c>
      <c r="D935" s="96"/>
      <c r="E935" s="64"/>
      <c r="F935" s="64"/>
      <c r="G935" s="138"/>
    </row>
    <row r="936" spans="1:7" ht="31.5">
      <c r="A936" s="184"/>
      <c r="B936" s="184"/>
      <c r="C936" s="120" t="s">
        <v>763</v>
      </c>
      <c r="D936" s="96"/>
      <c r="E936" s="64"/>
      <c r="F936" s="64"/>
      <c r="G936" s="138"/>
    </row>
    <row r="937" spans="1:7" ht="15.75">
      <c r="A937" s="184"/>
      <c r="B937" s="184"/>
      <c r="C937" s="120" t="s">
        <v>1764</v>
      </c>
      <c r="D937" s="96"/>
      <c r="E937" s="64"/>
      <c r="F937" s="64"/>
      <c r="G937" s="138"/>
    </row>
    <row r="938" spans="1:7" ht="15.75" customHeight="1">
      <c r="A938" s="184"/>
      <c r="B938" s="184"/>
      <c r="C938" s="67" t="s">
        <v>764</v>
      </c>
      <c r="D938" s="96"/>
      <c r="E938" s="64"/>
      <c r="F938" s="64"/>
      <c r="G938" s="138"/>
    </row>
    <row r="939" spans="1:7" ht="15.75">
      <c r="A939" s="184"/>
      <c r="B939" s="184"/>
      <c r="C939" s="62" t="s">
        <v>208</v>
      </c>
      <c r="D939" s="134"/>
      <c r="E939" s="65"/>
      <c r="F939" s="65"/>
      <c r="G939" s="138"/>
    </row>
    <row r="940" spans="1:7" ht="31.5">
      <c r="A940" s="106"/>
      <c r="B940" s="106"/>
      <c r="C940" s="103" t="s">
        <v>1714</v>
      </c>
      <c r="D940" s="99" t="s">
        <v>206</v>
      </c>
      <c r="E940" s="100">
        <v>1</v>
      </c>
      <c r="F940" s="100"/>
      <c r="G940" s="136"/>
    </row>
    <row r="941" spans="1:7" ht="31.5">
      <c r="A941" s="106"/>
      <c r="B941" s="106"/>
      <c r="C941" s="103" t="s">
        <v>1715</v>
      </c>
      <c r="D941" s="99" t="s">
        <v>206</v>
      </c>
      <c r="E941" s="100">
        <v>3</v>
      </c>
      <c r="F941" s="100"/>
      <c r="G941" s="136"/>
    </row>
    <row r="942" spans="1:7" ht="15.75">
      <c r="A942" s="184"/>
      <c r="B942" s="184"/>
      <c r="C942" s="120"/>
      <c r="D942" s="134"/>
      <c r="E942" s="65"/>
      <c r="F942" s="65"/>
      <c r="G942" s="138"/>
    </row>
    <row r="943" spans="1:7" ht="15.75">
      <c r="A943" s="729" t="s">
        <v>1873</v>
      </c>
      <c r="B943" s="729"/>
      <c r="C943" s="729"/>
      <c r="D943" s="729"/>
      <c r="E943" s="729"/>
      <c r="F943" s="729"/>
      <c r="G943" s="196"/>
    </row>
    <row r="944" spans="1:7" ht="15.75">
      <c r="A944" s="184"/>
      <c r="B944" s="184"/>
      <c r="C944" s="62"/>
      <c r="D944" s="134"/>
      <c r="E944" s="65"/>
      <c r="F944" s="65"/>
      <c r="G944" s="136"/>
    </row>
    <row r="945" spans="1:7" ht="15" customHeight="1">
      <c r="A945" s="164" t="s">
        <v>5</v>
      </c>
      <c r="B945" s="164"/>
      <c r="C945" s="171" t="s">
        <v>766</v>
      </c>
      <c r="D945" s="78" t="s">
        <v>185</v>
      </c>
      <c r="E945" s="79" t="s">
        <v>186</v>
      </c>
      <c r="F945" s="79" t="s">
        <v>187</v>
      </c>
      <c r="G945" s="195" t="s">
        <v>188</v>
      </c>
    </row>
    <row r="946" spans="1:7" ht="15.75">
      <c r="A946" s="184"/>
      <c r="B946" s="184"/>
      <c r="C946" s="62"/>
      <c r="D946" s="134"/>
      <c r="E946" s="65"/>
      <c r="F946" s="65"/>
      <c r="G946" s="138"/>
    </row>
    <row r="947" spans="1:7" ht="36" customHeight="1">
      <c r="A947" s="104" t="s">
        <v>189</v>
      </c>
      <c r="B947" s="104" t="s">
        <v>138</v>
      </c>
      <c r="C947" s="120" t="s">
        <v>1837</v>
      </c>
      <c r="D947" s="134"/>
      <c r="E947" s="65"/>
      <c r="F947" s="65"/>
      <c r="G947" s="138"/>
    </row>
    <row r="948" spans="1:7" ht="126" customHeight="1">
      <c r="A948" s="184"/>
      <c r="B948" s="184"/>
      <c r="C948" s="120" t="s">
        <v>1857</v>
      </c>
      <c r="D948" s="134"/>
      <c r="E948" s="65"/>
      <c r="F948" s="65"/>
      <c r="G948" s="138"/>
    </row>
    <row r="949" spans="1:7" ht="49.5" customHeight="1">
      <c r="A949" s="184"/>
      <c r="B949" s="184"/>
      <c r="C949" s="120" t="s">
        <v>1577</v>
      </c>
      <c r="D949" s="134"/>
      <c r="E949" s="65"/>
      <c r="F949" s="65"/>
      <c r="G949" s="138"/>
    </row>
    <row r="950" spans="1:7" ht="15.75">
      <c r="A950" s="184"/>
      <c r="B950" s="184"/>
      <c r="C950" s="120" t="s">
        <v>1982</v>
      </c>
      <c r="D950" s="134"/>
      <c r="E950" s="65"/>
      <c r="F950" s="65"/>
      <c r="G950" s="138"/>
    </row>
    <row r="951" spans="1:7" ht="15.75">
      <c r="A951" s="184"/>
      <c r="B951" s="184"/>
      <c r="C951" s="102" t="s">
        <v>204</v>
      </c>
      <c r="D951" s="134"/>
      <c r="E951" s="65"/>
      <c r="F951" s="65"/>
      <c r="G951" s="138"/>
    </row>
    <row r="952" spans="1:7" ht="31.5">
      <c r="A952" s="106"/>
      <c r="B952" s="106"/>
      <c r="C952" s="103" t="s">
        <v>1716</v>
      </c>
      <c r="D952" s="179" t="s">
        <v>206</v>
      </c>
      <c r="E952" s="180">
        <v>5</v>
      </c>
      <c r="F952" s="180"/>
      <c r="G952" s="136"/>
    </row>
    <row r="953" spans="1:7" ht="31.5">
      <c r="A953" s="106"/>
      <c r="B953" s="106"/>
      <c r="C953" s="62" t="s">
        <v>1717</v>
      </c>
      <c r="D953" s="179" t="s">
        <v>206</v>
      </c>
      <c r="E953" s="180">
        <v>1</v>
      </c>
      <c r="F953" s="180"/>
      <c r="G953" s="136"/>
    </row>
    <row r="954" spans="1:7" ht="15.75">
      <c r="A954" s="184"/>
      <c r="B954" s="184"/>
      <c r="C954" s="102" t="s">
        <v>222</v>
      </c>
      <c r="D954" s="134"/>
      <c r="E954" s="65"/>
      <c r="F954" s="65"/>
      <c r="G954" s="138"/>
    </row>
    <row r="955" spans="1:7" ht="31.5">
      <c r="A955" s="106"/>
      <c r="B955" s="106"/>
      <c r="C955" s="103" t="s">
        <v>1718</v>
      </c>
      <c r="D955" s="179" t="s">
        <v>206</v>
      </c>
      <c r="E955" s="180">
        <v>1</v>
      </c>
      <c r="F955" s="180"/>
      <c r="G955" s="136"/>
    </row>
    <row r="956" spans="1:7" ht="15.75">
      <c r="A956" s="184"/>
      <c r="B956" s="184"/>
      <c r="C956" s="62"/>
      <c r="D956" s="134"/>
      <c r="E956" s="65"/>
      <c r="F956" s="65"/>
      <c r="G956" s="138"/>
    </row>
    <row r="957" spans="1:7" ht="52.5" customHeight="1">
      <c r="A957" s="104" t="s">
        <v>194</v>
      </c>
      <c r="B957" s="104" t="s">
        <v>139</v>
      </c>
      <c r="C957" s="67" t="s">
        <v>1983</v>
      </c>
      <c r="D957" s="134"/>
      <c r="E957" s="65"/>
      <c r="F957" s="65"/>
      <c r="G957" s="138"/>
    </row>
    <row r="958" spans="1:7" ht="83.25" customHeight="1">
      <c r="A958" s="184"/>
      <c r="B958" s="184"/>
      <c r="C958" s="67" t="s">
        <v>767</v>
      </c>
      <c r="D958" s="134"/>
      <c r="E958" s="65"/>
      <c r="F958" s="65"/>
      <c r="G958" s="138"/>
    </row>
    <row r="959" spans="1:7" ht="162" customHeight="1">
      <c r="A959" s="184"/>
      <c r="B959" s="184"/>
      <c r="C959" s="67" t="s">
        <v>1984</v>
      </c>
      <c r="D959" s="134"/>
      <c r="E959" s="65"/>
      <c r="F959" s="65"/>
      <c r="G959" s="138"/>
    </row>
    <row r="960" spans="1:7" ht="31.5">
      <c r="A960" s="184"/>
      <c r="B960" s="184"/>
      <c r="C960" s="67" t="s">
        <v>1985</v>
      </c>
      <c r="D960" s="134"/>
      <c r="E960" s="65"/>
      <c r="F960" s="65"/>
      <c r="G960" s="138"/>
    </row>
    <row r="961" spans="1:7" ht="15.75">
      <c r="A961" s="184"/>
      <c r="B961" s="184"/>
      <c r="C961" s="62" t="s">
        <v>208</v>
      </c>
      <c r="D961" s="134"/>
      <c r="E961" s="65"/>
      <c r="F961" s="65"/>
      <c r="G961" s="138"/>
    </row>
    <row r="962" spans="1:7" ht="31.5">
      <c r="A962" s="106"/>
      <c r="B962" s="106"/>
      <c r="C962" s="103" t="s">
        <v>1719</v>
      </c>
      <c r="D962" s="179" t="s">
        <v>206</v>
      </c>
      <c r="E962" s="180">
        <v>2</v>
      </c>
      <c r="F962" s="180"/>
      <c r="G962" s="136"/>
    </row>
    <row r="963" spans="1:7" ht="15.75">
      <c r="A963" s="184"/>
      <c r="B963" s="184"/>
      <c r="C963" s="62"/>
      <c r="D963" s="134"/>
      <c r="E963" s="65"/>
      <c r="F963" s="65"/>
      <c r="G963" s="138"/>
    </row>
    <row r="964" spans="1:7" ht="37.5" customHeight="1">
      <c r="A964" s="104" t="s">
        <v>198</v>
      </c>
      <c r="B964" s="104" t="s">
        <v>1032</v>
      </c>
      <c r="C964" s="62" t="s">
        <v>1986</v>
      </c>
      <c r="D964" s="134"/>
      <c r="E964" s="65"/>
      <c r="F964" s="65"/>
      <c r="G964" s="138"/>
    </row>
    <row r="965" spans="1:7" ht="69" customHeight="1">
      <c r="A965" s="184"/>
      <c r="B965" s="184"/>
      <c r="C965" s="137" t="s">
        <v>463</v>
      </c>
      <c r="D965" s="134"/>
      <c r="E965" s="65"/>
      <c r="F965" s="65"/>
      <c r="G965" s="138"/>
    </row>
    <row r="966" spans="1:7" ht="78.75">
      <c r="A966" s="184"/>
      <c r="B966" s="184"/>
      <c r="C966" s="137" t="s">
        <v>464</v>
      </c>
      <c r="D966" s="134"/>
      <c r="E966" s="65"/>
      <c r="F966" s="65"/>
      <c r="G966" s="138"/>
    </row>
    <row r="967" spans="1:7" ht="31.5" customHeight="1">
      <c r="A967" s="184"/>
      <c r="B967" s="184"/>
      <c r="C967" s="137" t="s">
        <v>465</v>
      </c>
      <c r="D967" s="134"/>
      <c r="E967" s="65"/>
      <c r="F967" s="65"/>
      <c r="G967" s="138"/>
    </row>
    <row r="968" spans="1:7" ht="15.75">
      <c r="A968" s="184"/>
      <c r="B968" s="184"/>
      <c r="C968" s="62" t="s">
        <v>466</v>
      </c>
      <c r="D968" s="134"/>
      <c r="E968" s="65"/>
      <c r="F968" s="65"/>
      <c r="G968" s="138"/>
    </row>
    <row r="969" spans="1:7" ht="15.75">
      <c r="A969" s="184"/>
      <c r="B969" s="184"/>
      <c r="C969" s="62" t="s">
        <v>204</v>
      </c>
      <c r="D969" s="134"/>
      <c r="E969" s="65"/>
      <c r="F969" s="65"/>
      <c r="G969" s="138"/>
    </row>
    <row r="970" spans="1:7" ht="31.5">
      <c r="A970" s="106"/>
      <c r="B970" s="106"/>
      <c r="C970" s="103" t="s">
        <v>1720</v>
      </c>
      <c r="D970" s="179" t="s">
        <v>206</v>
      </c>
      <c r="E970" s="180">
        <v>1</v>
      </c>
      <c r="F970" s="180"/>
      <c r="G970" s="136"/>
    </row>
    <row r="971" spans="1:7" ht="31.5">
      <c r="A971" s="106"/>
      <c r="B971" s="106"/>
      <c r="C971" s="103" t="s">
        <v>1721</v>
      </c>
      <c r="D971" s="179" t="s">
        <v>206</v>
      </c>
      <c r="E971" s="180">
        <v>1</v>
      </c>
      <c r="F971" s="180"/>
      <c r="G971" s="136"/>
    </row>
    <row r="972" spans="1:7" ht="31.5">
      <c r="A972" s="106"/>
      <c r="B972" s="106"/>
      <c r="C972" s="103" t="s">
        <v>1722</v>
      </c>
      <c r="D972" s="179" t="s">
        <v>206</v>
      </c>
      <c r="E972" s="180">
        <v>1</v>
      </c>
      <c r="F972" s="180"/>
      <c r="G972" s="136"/>
    </row>
    <row r="973" spans="1:7" ht="15.75">
      <c r="A973" s="184"/>
      <c r="B973" s="184"/>
      <c r="C973" s="62"/>
      <c r="D973" s="134"/>
      <c r="E973" s="65"/>
      <c r="F973" s="65"/>
      <c r="G973" s="138"/>
    </row>
    <row r="974" spans="1:7" ht="69" customHeight="1">
      <c r="A974" s="104" t="s">
        <v>223</v>
      </c>
      <c r="B974" s="104" t="s">
        <v>1034</v>
      </c>
      <c r="C974" s="62" t="s">
        <v>1987</v>
      </c>
      <c r="D974" s="134"/>
      <c r="E974" s="65"/>
      <c r="F974" s="65"/>
      <c r="G974" s="138"/>
    </row>
    <row r="975" spans="1:7" ht="110.25">
      <c r="A975" s="184"/>
      <c r="B975" s="184"/>
      <c r="C975" s="137" t="s">
        <v>1765</v>
      </c>
      <c r="D975" s="134"/>
      <c r="E975" s="65"/>
      <c r="F975" s="65"/>
      <c r="G975" s="138"/>
    </row>
    <row r="976" spans="1:7" ht="31.5">
      <c r="A976" s="184"/>
      <c r="B976" s="184"/>
      <c r="C976" s="137" t="s">
        <v>467</v>
      </c>
      <c r="D976" s="134"/>
      <c r="E976" s="65"/>
      <c r="F976" s="65"/>
      <c r="G976" s="138"/>
    </row>
    <row r="977" spans="1:7" ht="78.75">
      <c r="A977" s="184"/>
      <c r="B977" s="184"/>
      <c r="C977" s="137" t="s">
        <v>464</v>
      </c>
      <c r="D977" s="134"/>
      <c r="E977" s="65"/>
      <c r="F977" s="65"/>
      <c r="G977" s="138"/>
    </row>
    <row r="978" spans="1:7" ht="31.5">
      <c r="A978" s="184"/>
      <c r="B978" s="184"/>
      <c r="C978" s="137" t="s">
        <v>465</v>
      </c>
      <c r="D978" s="134"/>
      <c r="E978" s="65"/>
      <c r="F978" s="65"/>
      <c r="G978" s="138"/>
    </row>
    <row r="979" spans="1:7" ht="31.5">
      <c r="A979" s="184"/>
      <c r="B979" s="184"/>
      <c r="C979" s="62" t="s">
        <v>468</v>
      </c>
      <c r="D979" s="134"/>
      <c r="E979" s="65"/>
      <c r="F979" s="65"/>
      <c r="G979" s="138"/>
    </row>
    <row r="980" spans="1:7" ht="15.75">
      <c r="A980" s="184"/>
      <c r="B980" s="184"/>
      <c r="C980" s="62" t="s">
        <v>208</v>
      </c>
      <c r="D980" s="134"/>
      <c r="E980" s="65"/>
      <c r="F980" s="65"/>
      <c r="G980" s="138"/>
    </row>
    <row r="981" spans="1:7" ht="31.5">
      <c r="A981" s="184"/>
      <c r="B981" s="184"/>
      <c r="C981" s="66" t="s">
        <v>1723</v>
      </c>
      <c r="D981" s="134" t="s">
        <v>206</v>
      </c>
      <c r="E981" s="65">
        <v>1</v>
      </c>
      <c r="F981" s="65"/>
      <c r="G981" s="138"/>
    </row>
    <row r="982" spans="1:7" ht="15.75">
      <c r="A982" s="184"/>
      <c r="B982" s="106"/>
      <c r="C982" s="62"/>
      <c r="D982" s="134"/>
      <c r="E982" s="65"/>
      <c r="F982" s="65"/>
      <c r="G982" s="138"/>
    </row>
    <row r="983" spans="1:7" ht="15.75">
      <c r="A983" s="729" t="s">
        <v>1874</v>
      </c>
      <c r="B983" s="729"/>
      <c r="C983" s="729"/>
      <c r="D983" s="729"/>
      <c r="E983" s="729"/>
      <c r="F983" s="729"/>
      <c r="G983" s="196"/>
    </row>
    <row r="984" spans="1:7" ht="15.75" customHeight="1">
      <c r="A984" s="184"/>
      <c r="B984" s="184"/>
      <c r="C984" s="108"/>
      <c r="D984" s="134"/>
      <c r="E984" s="65"/>
      <c r="F984" s="65"/>
      <c r="G984" s="138"/>
    </row>
    <row r="985" spans="1:7" ht="15" customHeight="1">
      <c r="A985" s="164" t="s">
        <v>167</v>
      </c>
      <c r="B985" s="164"/>
      <c r="C985" s="171" t="s">
        <v>470</v>
      </c>
      <c r="D985" s="78" t="s">
        <v>185</v>
      </c>
      <c r="E985" s="79" t="s">
        <v>186</v>
      </c>
      <c r="F985" s="79" t="s">
        <v>187</v>
      </c>
      <c r="G985" s="192" t="s">
        <v>188</v>
      </c>
    </row>
    <row r="986" spans="1:7" ht="15.75">
      <c r="A986" s="184"/>
      <c r="B986" s="184"/>
      <c r="C986" s="139"/>
      <c r="D986" s="96"/>
      <c r="E986" s="64"/>
      <c r="F986" s="64"/>
      <c r="G986" s="86"/>
    </row>
    <row r="987" spans="1:7" ht="47.25">
      <c r="A987" s="104" t="s">
        <v>189</v>
      </c>
      <c r="B987" s="104" t="s">
        <v>138</v>
      </c>
      <c r="C987" s="62" t="s">
        <v>1578</v>
      </c>
      <c r="D987" s="96"/>
      <c r="E987" s="64"/>
      <c r="F987" s="64"/>
      <c r="G987" s="86"/>
    </row>
    <row r="988" spans="1:7" ht="47.25">
      <c r="A988" s="184"/>
      <c r="B988" s="184"/>
      <c r="C988" s="62" t="s">
        <v>1766</v>
      </c>
      <c r="D988" s="96"/>
      <c r="E988" s="64"/>
      <c r="F988" s="64"/>
      <c r="G988" s="86"/>
    </row>
    <row r="989" spans="1:7" ht="15.75">
      <c r="A989" s="184"/>
      <c r="B989" s="184"/>
      <c r="C989" s="133" t="s">
        <v>324</v>
      </c>
      <c r="D989" s="96"/>
      <c r="E989" s="64"/>
      <c r="F989" s="64"/>
      <c r="G989" s="86"/>
    </row>
    <row r="990" spans="1:7" ht="15.75">
      <c r="A990" s="184"/>
      <c r="B990" s="184"/>
      <c r="C990" s="133" t="s">
        <v>208</v>
      </c>
      <c r="D990" s="96"/>
      <c r="E990" s="64"/>
      <c r="F990" s="64"/>
      <c r="G990" s="86"/>
    </row>
    <row r="991" spans="1:7" ht="15.75">
      <c r="A991" s="184"/>
      <c r="B991" s="184"/>
      <c r="C991" s="133"/>
      <c r="D991" s="96" t="s">
        <v>193</v>
      </c>
      <c r="E991" s="64">
        <v>109.3</v>
      </c>
      <c r="F991" s="64"/>
      <c r="G991" s="86"/>
    </row>
    <row r="992" spans="1:7" ht="15.75">
      <c r="A992" s="184"/>
      <c r="B992" s="184"/>
      <c r="C992" s="139"/>
      <c r="D992" s="96"/>
      <c r="E992" s="64"/>
      <c r="F992" s="64"/>
      <c r="G992" s="86"/>
    </row>
    <row r="993" spans="1:7" ht="86.25" customHeight="1">
      <c r="A993" s="104" t="s">
        <v>194</v>
      </c>
      <c r="B993" s="104"/>
      <c r="C993" s="67" t="s">
        <v>1724</v>
      </c>
      <c r="D993" s="96"/>
      <c r="E993" s="64"/>
      <c r="F993" s="64"/>
      <c r="G993" s="86"/>
    </row>
    <row r="994" spans="1:7" ht="33" customHeight="1">
      <c r="A994" s="184"/>
      <c r="B994" s="184"/>
      <c r="C994" s="67" t="s">
        <v>1767</v>
      </c>
      <c r="D994" s="96"/>
      <c r="E994" s="64"/>
      <c r="F994" s="64"/>
      <c r="G994" s="86"/>
    </row>
    <row r="995" spans="1:7" ht="47.25">
      <c r="A995" s="184"/>
      <c r="B995" s="184"/>
      <c r="C995" s="67" t="s">
        <v>0</v>
      </c>
      <c r="D995" s="96"/>
      <c r="E995" s="64"/>
      <c r="F995" s="64"/>
      <c r="G995" s="86"/>
    </row>
    <row r="996" spans="1:7" ht="15.75">
      <c r="A996" s="184"/>
      <c r="B996" s="184"/>
      <c r="C996" s="62" t="s">
        <v>1060</v>
      </c>
      <c r="D996" s="96"/>
      <c r="E996" s="64"/>
      <c r="F996" s="64"/>
      <c r="G996" s="86"/>
    </row>
    <row r="997" spans="1:7" ht="15.75" customHeight="1">
      <c r="A997" s="184"/>
      <c r="B997" s="184"/>
      <c r="C997" s="133" t="s">
        <v>204</v>
      </c>
      <c r="D997" s="96"/>
      <c r="E997" s="64"/>
      <c r="F997" s="64"/>
      <c r="G997" s="86"/>
    </row>
    <row r="998" spans="1:7" ht="15.75">
      <c r="A998" s="161"/>
      <c r="B998" s="161"/>
      <c r="C998" s="185" t="s">
        <v>1</v>
      </c>
      <c r="D998" s="162" t="s">
        <v>193</v>
      </c>
      <c r="E998" s="163">
        <v>746.41</v>
      </c>
      <c r="F998" s="163"/>
      <c r="G998" s="197"/>
    </row>
    <row r="999" spans="1:7" ht="15.75">
      <c r="A999" s="184"/>
      <c r="B999" s="184"/>
      <c r="C999" s="133" t="s">
        <v>208</v>
      </c>
      <c r="D999" s="96"/>
      <c r="E999" s="64"/>
      <c r="F999" s="64"/>
      <c r="G999" s="86"/>
    </row>
    <row r="1000" spans="1:7" ht="15.75">
      <c r="A1000" s="161"/>
      <c r="B1000" s="161"/>
      <c r="C1000" s="185" t="s">
        <v>2</v>
      </c>
      <c r="D1000" s="162" t="s">
        <v>193</v>
      </c>
      <c r="E1000" s="163">
        <v>3098.66</v>
      </c>
      <c r="F1000" s="163"/>
      <c r="G1000" s="197"/>
    </row>
    <row r="1001" spans="1:7" ht="15.75">
      <c r="A1001" s="184"/>
      <c r="B1001" s="184"/>
      <c r="C1001" s="133" t="s">
        <v>219</v>
      </c>
      <c r="D1001" s="96"/>
      <c r="E1001" s="64"/>
      <c r="F1001" s="64"/>
      <c r="G1001" s="86"/>
    </row>
    <row r="1002" spans="1:7" ht="21" customHeight="1">
      <c r="A1002" s="161"/>
      <c r="B1002" s="161"/>
      <c r="C1002" s="185" t="s">
        <v>3</v>
      </c>
      <c r="D1002" s="162" t="s">
        <v>193</v>
      </c>
      <c r="E1002" s="163">
        <v>553.42</v>
      </c>
      <c r="F1002" s="163"/>
      <c r="G1002" s="197"/>
    </row>
    <row r="1003" spans="1:7" ht="15.75">
      <c r="A1003" s="184"/>
      <c r="B1003" s="184"/>
      <c r="C1003" s="133" t="s">
        <v>220</v>
      </c>
      <c r="D1003" s="96"/>
      <c r="E1003" s="64"/>
      <c r="F1003" s="64"/>
      <c r="G1003" s="86"/>
    </row>
    <row r="1004" spans="1:7" ht="15.75" customHeight="1">
      <c r="A1004" s="161"/>
      <c r="B1004" s="161"/>
      <c r="C1004" s="102">
        <v>527.44</v>
      </c>
      <c r="D1004" s="162" t="s">
        <v>193</v>
      </c>
      <c r="E1004" s="163">
        <v>527.44</v>
      </c>
      <c r="F1004" s="163"/>
      <c r="G1004" s="197"/>
    </row>
    <row r="1005" spans="1:7" ht="15.75">
      <c r="A1005" s="184"/>
      <c r="B1005" s="184"/>
      <c r="C1005" s="62" t="s">
        <v>222</v>
      </c>
      <c r="D1005" s="96"/>
      <c r="E1005" s="64"/>
      <c r="F1005" s="64"/>
      <c r="G1005" s="86"/>
    </row>
    <row r="1006" spans="1:7" ht="15.75">
      <c r="A1006" s="161"/>
      <c r="B1006" s="161"/>
      <c r="C1006" s="102">
        <v>26.68</v>
      </c>
      <c r="D1006" s="162" t="s">
        <v>193</v>
      </c>
      <c r="E1006" s="163">
        <v>26.68</v>
      </c>
      <c r="F1006" s="163"/>
      <c r="G1006" s="197"/>
    </row>
    <row r="1007" spans="1:7" ht="15.75">
      <c r="A1007" s="184"/>
      <c r="B1007" s="184"/>
      <c r="C1007" s="62"/>
      <c r="D1007" s="96"/>
      <c r="E1007" s="64"/>
      <c r="F1007" s="64"/>
      <c r="G1007" s="86"/>
    </row>
    <row r="1008" spans="1:7" ht="81.75" customHeight="1">
      <c r="A1008" s="104" t="s">
        <v>198</v>
      </c>
      <c r="B1008" s="104" t="s">
        <v>139</v>
      </c>
      <c r="C1008" s="62" t="s">
        <v>1725</v>
      </c>
      <c r="D1008" s="96"/>
      <c r="E1008" s="64"/>
      <c r="F1008" s="64"/>
      <c r="G1008" s="86"/>
    </row>
    <row r="1009" spans="1:7" ht="38.25" customHeight="1">
      <c r="A1009" s="184"/>
      <c r="B1009" s="184"/>
      <c r="C1009" s="67" t="s">
        <v>1768</v>
      </c>
      <c r="D1009" s="96"/>
      <c r="E1009" s="64"/>
      <c r="F1009" s="64"/>
      <c r="G1009" s="86"/>
    </row>
    <row r="1010" spans="1:7" ht="31.5">
      <c r="A1010" s="184"/>
      <c r="B1010" s="184"/>
      <c r="C1010" s="67" t="s">
        <v>4</v>
      </c>
      <c r="D1010" s="96"/>
      <c r="E1010" s="64"/>
      <c r="F1010" s="64"/>
      <c r="G1010" s="86"/>
    </row>
    <row r="1011" spans="1:7" ht="15.75" customHeight="1">
      <c r="A1011" s="184"/>
      <c r="B1011" s="184"/>
      <c r="C1011" s="133" t="s">
        <v>204</v>
      </c>
      <c r="D1011" s="96"/>
      <c r="E1011" s="64"/>
      <c r="F1011" s="64"/>
      <c r="G1011" s="86"/>
    </row>
    <row r="1012" spans="1:7" ht="14.25" customHeight="1">
      <c r="A1012" s="184"/>
      <c r="B1012" s="184"/>
      <c r="C1012" s="62">
        <v>260.69</v>
      </c>
      <c r="D1012" s="96" t="s">
        <v>193</v>
      </c>
      <c r="E1012" s="64">
        <v>260.69</v>
      </c>
      <c r="F1012" s="64"/>
      <c r="G1012" s="86"/>
    </row>
    <row r="1013" spans="1:7" ht="14.25" customHeight="1">
      <c r="A1013" s="184"/>
      <c r="B1013" s="184"/>
      <c r="C1013" s="62"/>
      <c r="D1013" s="96"/>
      <c r="E1013" s="64"/>
      <c r="F1013" s="64"/>
      <c r="G1013" s="86"/>
    </row>
    <row r="1014" spans="1:7" ht="15.75">
      <c r="A1014" s="729" t="s">
        <v>1875</v>
      </c>
      <c r="B1014" s="729"/>
      <c r="C1014" s="729"/>
      <c r="D1014" s="729"/>
      <c r="E1014" s="729"/>
      <c r="F1014" s="729"/>
      <c r="G1014" s="193"/>
    </row>
    <row r="1015" spans="1:7" ht="15.75">
      <c r="A1015" s="184"/>
      <c r="B1015" s="184"/>
      <c r="C1015" s="62"/>
      <c r="D1015" s="96"/>
      <c r="E1015" s="64"/>
      <c r="F1015" s="64"/>
      <c r="G1015" s="86"/>
    </row>
    <row r="1016" spans="1:7" ht="15.75">
      <c r="A1016" s="164" t="s">
        <v>1579</v>
      </c>
      <c r="B1016" s="164"/>
      <c r="C1016" s="186" t="s">
        <v>6</v>
      </c>
      <c r="D1016" s="78"/>
      <c r="E1016" s="79"/>
      <c r="F1016" s="79"/>
      <c r="G1016" s="192"/>
    </row>
    <row r="1017" spans="1:7" ht="15.75">
      <c r="A1017" s="184"/>
      <c r="B1017" s="184"/>
      <c r="C1017" s="141"/>
      <c r="D1017" s="94"/>
      <c r="E1017" s="95"/>
      <c r="F1017" s="95"/>
      <c r="G1017" s="131"/>
    </row>
    <row r="1018" spans="1:7" ht="66" customHeight="1">
      <c r="A1018" s="104" t="s">
        <v>189</v>
      </c>
      <c r="B1018" s="104" t="s">
        <v>138</v>
      </c>
      <c r="C1018" s="120" t="s">
        <v>1580</v>
      </c>
      <c r="D1018" s="94"/>
      <c r="E1018" s="95"/>
      <c r="F1018" s="95"/>
      <c r="G1018" s="131"/>
    </row>
    <row r="1019" spans="1:7" ht="48" customHeight="1">
      <c r="A1019" s="104" t="s">
        <v>960</v>
      </c>
      <c r="B1019" s="104"/>
      <c r="C1019" s="120" t="s">
        <v>1581</v>
      </c>
      <c r="D1019" s="94"/>
      <c r="E1019" s="95"/>
      <c r="F1019" s="95"/>
      <c r="G1019" s="131"/>
    </row>
    <row r="1020" spans="1:7" ht="24" customHeight="1">
      <c r="A1020" s="184"/>
      <c r="B1020" s="184"/>
      <c r="C1020" s="120" t="s">
        <v>1582</v>
      </c>
      <c r="D1020" s="94"/>
      <c r="E1020" s="95"/>
      <c r="F1020" s="95"/>
      <c r="G1020" s="131"/>
    </row>
    <row r="1021" spans="1:7" ht="18.75" customHeight="1">
      <c r="A1021" s="184"/>
      <c r="B1021" s="184"/>
      <c r="C1021" s="120" t="s">
        <v>1583</v>
      </c>
      <c r="D1021" s="94"/>
      <c r="E1021" s="95"/>
      <c r="F1021" s="95"/>
      <c r="G1021" s="131"/>
    </row>
    <row r="1022" spans="1:7" ht="15.75">
      <c r="A1022" s="106"/>
      <c r="B1022" s="106"/>
      <c r="C1022" s="107" t="s">
        <v>192</v>
      </c>
      <c r="D1022" s="99" t="s">
        <v>193</v>
      </c>
      <c r="E1022" s="100">
        <v>19.04</v>
      </c>
      <c r="F1022" s="100"/>
      <c r="G1022" s="112"/>
    </row>
    <row r="1023" spans="1:7" ht="15.75">
      <c r="A1023" s="184"/>
      <c r="B1023" s="184"/>
      <c r="C1023" s="108"/>
      <c r="D1023" s="96"/>
      <c r="E1023" s="64"/>
      <c r="F1023" s="64"/>
      <c r="G1023" s="86"/>
    </row>
    <row r="1024" spans="1:7" ht="78.75">
      <c r="A1024" s="104" t="s">
        <v>963</v>
      </c>
      <c r="B1024" s="104" t="s">
        <v>139</v>
      </c>
      <c r="C1024" s="62" t="s">
        <v>1584</v>
      </c>
      <c r="D1024" s="96"/>
      <c r="E1024" s="64"/>
      <c r="F1024" s="64"/>
      <c r="G1024" s="86"/>
    </row>
    <row r="1025" spans="1:7" ht="15.75">
      <c r="A1025" s="184"/>
      <c r="B1025" s="184"/>
      <c r="C1025" s="120" t="s">
        <v>1585</v>
      </c>
      <c r="D1025" s="96"/>
      <c r="E1025" s="64"/>
      <c r="F1025" s="64"/>
      <c r="G1025" s="86"/>
    </row>
    <row r="1026" spans="1:7" ht="15.75">
      <c r="A1026" s="184"/>
      <c r="B1026" s="184"/>
      <c r="C1026" s="62" t="s">
        <v>1586</v>
      </c>
      <c r="D1026" s="96"/>
      <c r="E1026" s="64"/>
      <c r="F1026" s="64"/>
      <c r="G1026" s="86"/>
    </row>
    <row r="1027" spans="1:7" ht="15.75">
      <c r="A1027" s="106"/>
      <c r="B1027" s="106"/>
      <c r="C1027" s="107" t="s">
        <v>192</v>
      </c>
      <c r="D1027" s="99" t="s">
        <v>193</v>
      </c>
      <c r="E1027" s="100">
        <v>89.25</v>
      </c>
      <c r="F1027" s="100"/>
      <c r="G1027" s="112"/>
    </row>
    <row r="1028" spans="1:7" ht="15.75">
      <c r="A1028" s="184"/>
      <c r="B1028" s="184"/>
      <c r="C1028" s="108"/>
      <c r="D1028" s="96"/>
      <c r="E1028" s="64"/>
      <c r="F1028" s="64"/>
      <c r="G1028" s="86"/>
    </row>
    <row r="1029" spans="1:7" ht="78.75">
      <c r="A1029" s="104" t="s">
        <v>1587</v>
      </c>
      <c r="B1029" s="104" t="s">
        <v>1032</v>
      </c>
      <c r="C1029" s="62" t="s">
        <v>1588</v>
      </c>
      <c r="D1029" s="96"/>
      <c r="E1029" s="64"/>
      <c r="F1029" s="64"/>
      <c r="G1029" s="86"/>
    </row>
    <row r="1030" spans="1:7" ht="15.75">
      <c r="A1030" s="184"/>
      <c r="B1030" s="184"/>
      <c r="C1030" s="120" t="s">
        <v>1589</v>
      </c>
      <c r="D1030" s="96"/>
      <c r="E1030" s="64"/>
      <c r="F1030" s="64"/>
      <c r="G1030" s="86"/>
    </row>
    <row r="1031" spans="1:7" ht="15.75">
      <c r="A1031" s="184"/>
      <c r="B1031" s="184"/>
      <c r="C1031" s="120" t="s">
        <v>1590</v>
      </c>
      <c r="D1031" s="96"/>
      <c r="E1031" s="64"/>
      <c r="F1031" s="64"/>
      <c r="G1031" s="86"/>
    </row>
    <row r="1032" spans="1:7" ht="15.75">
      <c r="A1032" s="106"/>
      <c r="B1032" s="106"/>
      <c r="C1032" s="107" t="s">
        <v>192</v>
      </c>
      <c r="D1032" s="99" t="s">
        <v>193</v>
      </c>
      <c r="E1032" s="100">
        <v>66.16</v>
      </c>
      <c r="F1032" s="100"/>
      <c r="G1032" s="112"/>
    </row>
    <row r="1033" spans="1:7" ht="15.75">
      <c r="A1033" s="184"/>
      <c r="B1033" s="184"/>
      <c r="C1033" s="141"/>
      <c r="D1033" s="94"/>
      <c r="E1033" s="95"/>
      <c r="F1033" s="95"/>
      <c r="G1033" s="131"/>
    </row>
    <row r="1034" spans="1:7" ht="188.25" customHeight="1">
      <c r="A1034" s="104" t="s">
        <v>968</v>
      </c>
      <c r="B1034" s="104" t="s">
        <v>1034</v>
      </c>
      <c r="C1034" s="120" t="s">
        <v>1591</v>
      </c>
      <c r="D1034" s="94"/>
      <c r="E1034" s="95"/>
      <c r="F1034" s="95"/>
      <c r="G1034" s="131"/>
    </row>
    <row r="1035" spans="1:7" ht="15.75">
      <c r="A1035" s="184"/>
      <c r="B1035" s="184"/>
      <c r="C1035" s="120" t="s">
        <v>1592</v>
      </c>
      <c r="D1035" s="94"/>
      <c r="E1035" s="95"/>
      <c r="F1035" s="95"/>
      <c r="G1035" s="131"/>
    </row>
    <row r="1036" spans="1:7" ht="15.75">
      <c r="A1036" s="184"/>
      <c r="B1036" s="184"/>
      <c r="C1036" s="142">
        <v>23.8</v>
      </c>
      <c r="D1036" s="94"/>
      <c r="E1036" s="95"/>
      <c r="F1036" s="95"/>
      <c r="G1036" s="131"/>
    </row>
    <row r="1037" spans="1:7" ht="15.75">
      <c r="A1037" s="184"/>
      <c r="B1037" s="184"/>
      <c r="C1037" s="141"/>
      <c r="D1037" s="94"/>
      <c r="E1037" s="95"/>
      <c r="F1037" s="95"/>
      <c r="G1037" s="131"/>
    </row>
    <row r="1038" spans="1:7" ht="15.75">
      <c r="A1038" s="106"/>
      <c r="B1038" s="106"/>
      <c r="C1038" s="107" t="s">
        <v>192</v>
      </c>
      <c r="D1038" s="99" t="s">
        <v>193</v>
      </c>
      <c r="E1038" s="100">
        <v>23.8</v>
      </c>
      <c r="F1038" s="100"/>
      <c r="G1038" s="112"/>
    </row>
    <row r="1039" spans="1:7" ht="15.75">
      <c r="A1039" s="184"/>
      <c r="B1039" s="184"/>
      <c r="C1039" s="108"/>
      <c r="D1039" s="96"/>
      <c r="E1039" s="64"/>
      <c r="F1039" s="64"/>
      <c r="G1039" s="86"/>
    </row>
    <row r="1040" spans="1:7" ht="168" customHeight="1">
      <c r="A1040" s="104" t="s">
        <v>1593</v>
      </c>
      <c r="B1040" s="104" t="s">
        <v>141</v>
      </c>
      <c r="C1040" s="201" t="s">
        <v>1594</v>
      </c>
      <c r="D1040" s="96"/>
      <c r="E1040" s="64"/>
      <c r="F1040" s="64"/>
      <c r="G1040" s="86"/>
    </row>
    <row r="1041" spans="1:7" ht="15.75">
      <c r="A1041" s="104"/>
      <c r="B1041" s="104"/>
      <c r="C1041" s="200" t="s">
        <v>1595</v>
      </c>
      <c r="D1041" s="96"/>
      <c r="E1041" s="64"/>
      <c r="F1041" s="64"/>
      <c r="G1041" s="86"/>
    </row>
    <row r="1042" spans="1:7" ht="15.75">
      <c r="A1042" s="104"/>
      <c r="B1042" s="104"/>
      <c r="C1042" s="207" t="s">
        <v>1596</v>
      </c>
      <c r="D1042" s="96"/>
      <c r="E1042" s="64"/>
      <c r="F1042" s="64"/>
      <c r="G1042" s="86"/>
    </row>
    <row r="1043" spans="1:7" ht="15.75">
      <c r="A1043" s="104"/>
      <c r="B1043" s="104"/>
      <c r="C1043" s="207" t="s">
        <v>1597</v>
      </c>
      <c r="D1043" s="96"/>
      <c r="E1043" s="64"/>
      <c r="F1043" s="64"/>
      <c r="G1043" s="86"/>
    </row>
    <row r="1044" spans="1:7" ht="15.75">
      <c r="A1044" s="184"/>
      <c r="B1044" s="184"/>
      <c r="C1044" s="207" t="s">
        <v>1598</v>
      </c>
      <c r="D1044" s="96"/>
      <c r="E1044" s="64"/>
      <c r="F1044" s="64"/>
      <c r="G1044" s="86"/>
    </row>
    <row r="1045" spans="1:7" ht="15.75">
      <c r="A1045" s="184"/>
      <c r="B1045" s="184"/>
      <c r="C1045" s="207" t="s">
        <v>1597</v>
      </c>
      <c r="D1045" s="96"/>
      <c r="E1045" s="64"/>
      <c r="F1045" s="64"/>
      <c r="G1045" s="86"/>
    </row>
    <row r="1046" spans="1:7" ht="31.5">
      <c r="A1046" s="184"/>
      <c r="B1046" s="184"/>
      <c r="C1046" s="66" t="s">
        <v>1599</v>
      </c>
      <c r="D1046" s="96"/>
      <c r="E1046" s="64"/>
      <c r="F1046" s="64"/>
      <c r="G1046" s="86"/>
    </row>
    <row r="1047" spans="1:7" ht="15.75">
      <c r="A1047" s="184"/>
      <c r="B1047" s="184"/>
      <c r="C1047" s="120" t="s">
        <v>1600</v>
      </c>
      <c r="D1047" s="96"/>
      <c r="E1047" s="64"/>
      <c r="F1047" s="64"/>
      <c r="G1047" s="86"/>
    </row>
    <row r="1048" spans="1:7" ht="15.75">
      <c r="A1048" s="184"/>
      <c r="B1048" s="184"/>
      <c r="C1048" s="120" t="s">
        <v>1601</v>
      </c>
      <c r="D1048" s="96"/>
      <c r="E1048" s="64"/>
      <c r="F1048" s="64"/>
      <c r="G1048" s="86"/>
    </row>
    <row r="1049" spans="1:7" ht="15.75">
      <c r="A1049" s="106"/>
      <c r="B1049" s="106"/>
      <c r="C1049" s="107" t="s">
        <v>192</v>
      </c>
      <c r="D1049" s="99" t="s">
        <v>193</v>
      </c>
      <c r="E1049" s="100">
        <v>57.12</v>
      </c>
      <c r="F1049" s="100"/>
      <c r="G1049" s="112"/>
    </row>
    <row r="1050" spans="1:7" ht="15.75">
      <c r="A1050" s="184"/>
      <c r="B1050" s="184"/>
      <c r="C1050" s="108"/>
      <c r="D1050" s="96"/>
      <c r="E1050" s="64"/>
      <c r="F1050" s="64"/>
      <c r="G1050" s="86"/>
    </row>
    <row r="1051" spans="1:7" ht="157.5">
      <c r="A1051" s="104" t="s">
        <v>1602</v>
      </c>
      <c r="B1051" s="104" t="s">
        <v>1222</v>
      </c>
      <c r="C1051" s="143" t="s">
        <v>1971</v>
      </c>
      <c r="D1051" s="96"/>
      <c r="E1051" s="64"/>
      <c r="F1051" s="64"/>
      <c r="G1051" s="86"/>
    </row>
    <row r="1052" spans="1:7" ht="15.75">
      <c r="A1052" s="184"/>
      <c r="B1052" s="184"/>
      <c r="C1052" s="120" t="s">
        <v>1592</v>
      </c>
      <c r="D1052" s="96"/>
      <c r="E1052" s="64"/>
      <c r="F1052" s="64"/>
      <c r="G1052" s="86"/>
    </row>
    <row r="1053" spans="1:7" ht="15.75">
      <c r="A1053" s="184"/>
      <c r="B1053" s="184"/>
      <c r="C1053" s="62">
        <v>28.65</v>
      </c>
      <c r="D1053" s="96"/>
      <c r="E1053" s="64"/>
      <c r="F1053" s="64"/>
      <c r="G1053" s="86"/>
    </row>
    <row r="1054" spans="1:7" ht="15.75">
      <c r="A1054" s="106"/>
      <c r="B1054" s="106"/>
      <c r="C1054" s="107" t="s">
        <v>192</v>
      </c>
      <c r="D1054" s="99" t="s">
        <v>193</v>
      </c>
      <c r="E1054" s="100">
        <v>28.65</v>
      </c>
      <c r="F1054" s="100"/>
      <c r="G1054" s="112"/>
    </row>
    <row r="1055" spans="1:7" ht="15.75">
      <c r="A1055" s="184"/>
      <c r="B1055" s="184"/>
      <c r="C1055" s="108"/>
      <c r="D1055" s="96"/>
      <c r="E1055" s="64"/>
      <c r="F1055" s="64"/>
      <c r="G1055" s="86"/>
    </row>
    <row r="1056" spans="1:7" ht="87" customHeight="1">
      <c r="A1056" s="104" t="s">
        <v>1603</v>
      </c>
      <c r="B1056" s="104" t="s">
        <v>142</v>
      </c>
      <c r="C1056" s="125" t="s">
        <v>1604</v>
      </c>
      <c r="D1056" s="96"/>
      <c r="E1056" s="64" t="s">
        <v>221</v>
      </c>
      <c r="F1056" s="64"/>
      <c r="G1056" s="86"/>
    </row>
    <row r="1057" spans="1:7" ht="15.75">
      <c r="A1057" s="184"/>
      <c r="B1057" s="184"/>
      <c r="C1057" s="120" t="s">
        <v>1605</v>
      </c>
      <c r="D1057" s="96"/>
      <c r="E1057" s="64"/>
      <c r="F1057" s="64"/>
      <c r="G1057" s="86"/>
    </row>
    <row r="1058" spans="1:7" ht="15.75">
      <c r="A1058" s="184"/>
      <c r="B1058" s="184"/>
      <c r="C1058" s="120" t="s">
        <v>1601</v>
      </c>
      <c r="D1058" s="96"/>
      <c r="E1058" s="64"/>
      <c r="F1058" s="64"/>
      <c r="G1058" s="86"/>
    </row>
    <row r="1059" spans="1:7" ht="15.75">
      <c r="A1059" s="106"/>
      <c r="B1059" s="106"/>
      <c r="C1059" s="107" t="s">
        <v>192</v>
      </c>
      <c r="D1059" s="99" t="s">
        <v>193</v>
      </c>
      <c r="E1059" s="100">
        <v>57.12</v>
      </c>
      <c r="F1059" s="100"/>
      <c r="G1059" s="112"/>
    </row>
    <row r="1060" spans="1:7" ht="15.75">
      <c r="A1060" s="184"/>
      <c r="B1060" s="184"/>
      <c r="C1060" s="108"/>
      <c r="D1060" s="96"/>
      <c r="E1060" s="64"/>
      <c r="F1060" s="64"/>
      <c r="G1060" s="86"/>
    </row>
    <row r="1061" spans="1:7" ht="47.25">
      <c r="A1061" s="104" t="s">
        <v>1606</v>
      </c>
      <c r="B1061" s="104" t="s">
        <v>1013</v>
      </c>
      <c r="C1061" s="62" t="s">
        <v>1607</v>
      </c>
      <c r="D1061" s="96"/>
      <c r="E1061" s="64"/>
      <c r="F1061" s="64"/>
      <c r="G1061" s="86"/>
    </row>
    <row r="1062" spans="1:7" ht="15.75">
      <c r="A1062" s="184"/>
      <c r="B1062" s="184"/>
      <c r="C1062" s="62" t="s">
        <v>1586</v>
      </c>
      <c r="D1062" s="96"/>
      <c r="E1062" s="64"/>
      <c r="F1062" s="64"/>
      <c r="G1062" s="86"/>
    </row>
    <row r="1063" spans="1:7" ht="15.75">
      <c r="A1063" s="106"/>
      <c r="B1063" s="106"/>
      <c r="C1063" s="107" t="s">
        <v>192</v>
      </c>
      <c r="D1063" s="99" t="s">
        <v>193</v>
      </c>
      <c r="E1063" s="100">
        <v>89.25</v>
      </c>
      <c r="F1063" s="100"/>
      <c r="G1063" s="112"/>
    </row>
    <row r="1064" spans="1:7" ht="15.75">
      <c r="A1064" s="184"/>
      <c r="B1064" s="184"/>
      <c r="C1064" s="108"/>
      <c r="D1064" s="96"/>
      <c r="E1064" s="64"/>
      <c r="F1064" s="64"/>
      <c r="G1064" s="86"/>
    </row>
    <row r="1065" spans="1:7" ht="159" customHeight="1">
      <c r="A1065" s="104" t="s">
        <v>1608</v>
      </c>
      <c r="B1065" s="104" t="s">
        <v>1015</v>
      </c>
      <c r="C1065" s="62" t="s">
        <v>1609</v>
      </c>
      <c r="D1065" s="96"/>
      <c r="E1065" s="64"/>
      <c r="F1065" s="64"/>
      <c r="G1065" s="86"/>
    </row>
    <row r="1066" spans="1:7" ht="15.75">
      <c r="A1066" s="184"/>
      <c r="B1066" s="184"/>
      <c r="C1066" s="62" t="s">
        <v>1065</v>
      </c>
      <c r="D1066" s="96"/>
      <c r="E1066" s="64"/>
      <c r="F1066" s="64"/>
      <c r="G1066" s="86"/>
    </row>
    <row r="1067" spans="1:7" ht="15.75">
      <c r="A1067" s="184"/>
      <c r="B1067" s="184"/>
      <c r="C1067" s="120" t="s">
        <v>1583</v>
      </c>
      <c r="D1067" s="96"/>
      <c r="E1067" s="64"/>
      <c r="F1067" s="64"/>
      <c r="G1067" s="86"/>
    </row>
    <row r="1068" spans="1:7" ht="15.75">
      <c r="A1068" s="106"/>
      <c r="B1068" s="106"/>
      <c r="C1068" s="107"/>
      <c r="D1068" s="99" t="s">
        <v>193</v>
      </c>
      <c r="E1068" s="100">
        <v>19.04</v>
      </c>
      <c r="F1068" s="100"/>
      <c r="G1068" s="112"/>
    </row>
    <row r="1069" spans="1:7" ht="15.75">
      <c r="A1069" s="184"/>
      <c r="B1069" s="184"/>
      <c r="C1069" s="108"/>
      <c r="D1069" s="96"/>
      <c r="E1069" s="64"/>
      <c r="F1069" s="64"/>
      <c r="G1069" s="86"/>
    </row>
    <row r="1070" spans="1:7" ht="54" customHeight="1">
      <c r="A1070" s="104" t="s">
        <v>194</v>
      </c>
      <c r="B1070" s="104" t="s">
        <v>1017</v>
      </c>
      <c r="C1070" s="120" t="s">
        <v>7</v>
      </c>
      <c r="D1070" s="94"/>
      <c r="E1070" s="95"/>
      <c r="F1070" s="95"/>
      <c r="G1070" s="131"/>
    </row>
    <row r="1071" spans="1:7" ht="78.75">
      <c r="A1071" s="184"/>
      <c r="B1071" s="184"/>
      <c r="C1071" s="143" t="s">
        <v>8</v>
      </c>
      <c r="D1071" s="94"/>
      <c r="E1071" s="95"/>
      <c r="F1071" s="95"/>
      <c r="G1071" s="131"/>
    </row>
    <row r="1072" spans="1:7" ht="47.25">
      <c r="A1072" s="184"/>
      <c r="B1072" s="184"/>
      <c r="C1072" s="143" t="s">
        <v>1769</v>
      </c>
      <c r="D1072" s="94"/>
      <c r="E1072" s="95"/>
      <c r="F1072" s="95"/>
      <c r="G1072" s="131"/>
    </row>
    <row r="1073" spans="1:7" ht="66.75" customHeight="1">
      <c r="A1073" s="184"/>
      <c r="B1073" s="184"/>
      <c r="C1073" s="143" t="s">
        <v>9</v>
      </c>
      <c r="D1073" s="94"/>
      <c r="E1073" s="95"/>
      <c r="F1073" s="95"/>
      <c r="G1073" s="131"/>
    </row>
    <row r="1074" spans="1:7" ht="78.75">
      <c r="A1074" s="184"/>
      <c r="B1074" s="184"/>
      <c r="C1074" s="143" t="s">
        <v>10</v>
      </c>
      <c r="D1074" s="94"/>
      <c r="E1074" s="95"/>
      <c r="F1074" s="95"/>
      <c r="G1074" s="131"/>
    </row>
    <row r="1075" spans="1:7" ht="15.75">
      <c r="A1075" s="184"/>
      <c r="B1075" s="184"/>
      <c r="C1075" s="143" t="s">
        <v>11</v>
      </c>
      <c r="D1075" s="94"/>
      <c r="E1075" s="95"/>
      <c r="F1075" s="95"/>
      <c r="G1075" s="131"/>
    </row>
    <row r="1076" spans="1:7" ht="15.75">
      <c r="A1076" s="106"/>
      <c r="B1076" s="106"/>
      <c r="C1076" s="110">
        <v>1</v>
      </c>
      <c r="D1076" s="159" t="s">
        <v>206</v>
      </c>
      <c r="E1076" s="160">
        <v>1</v>
      </c>
      <c r="F1076" s="160"/>
      <c r="G1076" s="176"/>
    </row>
    <row r="1077" spans="1:7" ht="15.75">
      <c r="A1077" s="184"/>
      <c r="B1077" s="184"/>
      <c r="C1077" s="143"/>
      <c r="D1077" s="94"/>
      <c r="E1077" s="95"/>
      <c r="F1077" s="95"/>
      <c r="G1077" s="131"/>
    </row>
    <row r="1078" spans="1:7" ht="132" customHeight="1">
      <c r="A1078" s="104" t="s">
        <v>198</v>
      </c>
      <c r="B1078" s="104" t="s">
        <v>718</v>
      </c>
      <c r="C1078" s="120" t="s">
        <v>12</v>
      </c>
      <c r="D1078" s="94"/>
      <c r="E1078" s="95"/>
      <c r="F1078" s="95"/>
      <c r="G1078" s="131"/>
    </row>
    <row r="1079" spans="1:7" ht="55.5" customHeight="1">
      <c r="A1079" s="184"/>
      <c r="B1079" s="184"/>
      <c r="C1079" s="120" t="s">
        <v>1988</v>
      </c>
      <c r="D1079" s="94"/>
      <c r="E1079" s="95"/>
      <c r="F1079" s="95"/>
      <c r="G1079" s="131"/>
    </row>
    <row r="1080" spans="1:7" ht="63">
      <c r="A1080" s="184"/>
      <c r="B1080" s="184"/>
      <c r="C1080" s="143" t="s">
        <v>13</v>
      </c>
      <c r="D1080" s="94"/>
      <c r="E1080" s="95"/>
      <c r="F1080" s="95"/>
      <c r="G1080" s="131"/>
    </row>
    <row r="1081" spans="1:7" ht="97.5" customHeight="1">
      <c r="A1081" s="184"/>
      <c r="B1081" s="184"/>
      <c r="C1081" s="120" t="s">
        <v>14</v>
      </c>
      <c r="D1081" s="94"/>
      <c r="E1081" s="95"/>
      <c r="F1081" s="95"/>
      <c r="G1081" s="131"/>
    </row>
    <row r="1082" spans="1:7" ht="15.75">
      <c r="A1082" s="184"/>
      <c r="B1082" s="184"/>
      <c r="C1082" s="143" t="s">
        <v>11</v>
      </c>
      <c r="D1082" s="94"/>
      <c r="E1082" s="95"/>
      <c r="F1082" s="95"/>
      <c r="G1082" s="131"/>
    </row>
    <row r="1083" spans="1:7" ht="15.75">
      <c r="A1083" s="106"/>
      <c r="B1083" s="106"/>
      <c r="C1083" s="187" t="s">
        <v>15</v>
      </c>
      <c r="D1083" s="159" t="s">
        <v>206</v>
      </c>
      <c r="E1083" s="160">
        <v>1</v>
      </c>
      <c r="F1083" s="160"/>
      <c r="G1083" s="176"/>
    </row>
    <row r="1084" spans="1:7" ht="15.75">
      <c r="A1084" s="106"/>
      <c r="B1084" s="106"/>
      <c r="C1084" s="187" t="s">
        <v>16</v>
      </c>
      <c r="D1084" s="159" t="s">
        <v>206</v>
      </c>
      <c r="E1084" s="160">
        <v>1</v>
      </c>
      <c r="F1084" s="160"/>
      <c r="G1084" s="176"/>
    </row>
    <row r="1085" spans="1:7" ht="15.75">
      <c r="A1085" s="184"/>
      <c r="B1085" s="184"/>
      <c r="C1085" s="143"/>
      <c r="D1085" s="94"/>
      <c r="E1085" s="95"/>
      <c r="F1085" s="95"/>
      <c r="G1085" s="131"/>
    </row>
    <row r="1086" spans="1:7" ht="47.25">
      <c r="A1086" s="104" t="s">
        <v>223</v>
      </c>
      <c r="B1086" s="104" t="s">
        <v>721</v>
      </c>
      <c r="C1086" s="143" t="s">
        <v>17</v>
      </c>
      <c r="D1086" s="94"/>
      <c r="E1086" s="95"/>
      <c r="F1086" s="95"/>
      <c r="G1086" s="131"/>
    </row>
    <row r="1087" spans="1:7" ht="54" customHeight="1">
      <c r="A1087" s="184"/>
      <c r="B1087" s="184"/>
      <c r="C1087" s="120" t="s">
        <v>1770</v>
      </c>
      <c r="D1087" s="94"/>
      <c r="E1087" s="95"/>
      <c r="F1087" s="95"/>
      <c r="G1087" s="131"/>
    </row>
    <row r="1088" spans="1:7" ht="114.75" customHeight="1">
      <c r="A1088" s="184"/>
      <c r="B1088" s="184"/>
      <c r="C1088" s="120" t="s">
        <v>1771</v>
      </c>
      <c r="D1088" s="94"/>
      <c r="E1088" s="95"/>
      <c r="F1088" s="95"/>
      <c r="G1088" s="131"/>
    </row>
    <row r="1089" spans="1:7" ht="69.75" customHeight="1">
      <c r="A1089" s="184"/>
      <c r="B1089" s="184"/>
      <c r="C1089" s="62" t="s">
        <v>1610</v>
      </c>
      <c r="D1089" s="94"/>
      <c r="E1089" s="95"/>
      <c r="F1089" s="95"/>
      <c r="G1089" s="131"/>
    </row>
    <row r="1090" spans="1:7" ht="228.75" customHeight="1">
      <c r="A1090" s="184"/>
      <c r="B1090" s="184"/>
      <c r="C1090" s="120" t="s">
        <v>1989</v>
      </c>
      <c r="D1090" s="94"/>
      <c r="E1090" s="95"/>
      <c r="F1090" s="95"/>
      <c r="G1090" s="131"/>
    </row>
    <row r="1091" spans="1:7" ht="15.75">
      <c r="A1091" s="184"/>
      <c r="B1091" s="184"/>
      <c r="C1091" s="143" t="s">
        <v>18</v>
      </c>
      <c r="D1091" s="94"/>
      <c r="E1091" s="95"/>
      <c r="F1091" s="95"/>
      <c r="G1091" s="131"/>
    </row>
    <row r="1092" spans="1:7" ht="15.75">
      <c r="A1092" s="106"/>
      <c r="B1092" s="106"/>
      <c r="C1092" s="187" t="s">
        <v>19</v>
      </c>
      <c r="D1092" s="159" t="s">
        <v>206</v>
      </c>
      <c r="E1092" s="160">
        <v>1</v>
      </c>
      <c r="F1092" s="160"/>
      <c r="G1092" s="176"/>
    </row>
    <row r="1093" spans="1:7" ht="15.75">
      <c r="A1093" s="106"/>
      <c r="B1093" s="106"/>
      <c r="C1093" s="187" t="s">
        <v>20</v>
      </c>
      <c r="D1093" s="159" t="s">
        <v>206</v>
      </c>
      <c r="E1093" s="160">
        <v>1</v>
      </c>
      <c r="F1093" s="160"/>
      <c r="G1093" s="176"/>
    </row>
    <row r="1094" spans="1:7" ht="15.75">
      <c r="A1094" s="106"/>
      <c r="B1094" s="106"/>
      <c r="C1094" s="187" t="s">
        <v>21</v>
      </c>
      <c r="D1094" s="159" t="s">
        <v>206</v>
      </c>
      <c r="E1094" s="160">
        <v>1</v>
      </c>
      <c r="F1094" s="160"/>
      <c r="G1094" s="176"/>
    </row>
    <row r="1095" spans="1:7" ht="15.75">
      <c r="A1095" s="106"/>
      <c r="B1095" s="106"/>
      <c r="C1095" s="187" t="s">
        <v>22</v>
      </c>
      <c r="D1095" s="159" t="s">
        <v>206</v>
      </c>
      <c r="E1095" s="160">
        <v>1</v>
      </c>
      <c r="F1095" s="160"/>
      <c r="G1095" s="176"/>
    </row>
    <row r="1096" spans="1:7" ht="15.75">
      <c r="A1096" s="184"/>
      <c r="B1096" s="184"/>
      <c r="C1096" s="143"/>
      <c r="D1096" s="94"/>
      <c r="E1096" s="95"/>
      <c r="F1096" s="95"/>
      <c r="G1096" s="131"/>
    </row>
    <row r="1097" spans="1:7" ht="47.25">
      <c r="A1097" s="104" t="s">
        <v>239</v>
      </c>
      <c r="B1097" s="104" t="s">
        <v>725</v>
      </c>
      <c r="C1097" s="143" t="s">
        <v>23</v>
      </c>
      <c r="D1097" s="94"/>
      <c r="E1097" s="95"/>
      <c r="F1097" s="95"/>
      <c r="G1097" s="131"/>
    </row>
    <row r="1098" spans="1:7" ht="111" customHeight="1">
      <c r="A1098" s="184"/>
      <c r="B1098" s="184"/>
      <c r="C1098" s="120" t="s">
        <v>1858</v>
      </c>
      <c r="D1098" s="94"/>
      <c r="E1098" s="95"/>
      <c r="F1098" s="95"/>
      <c r="G1098" s="131"/>
    </row>
    <row r="1099" spans="1:7" ht="15.75">
      <c r="A1099" s="184"/>
      <c r="B1099" s="184"/>
      <c r="C1099" s="143" t="s">
        <v>1611</v>
      </c>
      <c r="D1099" s="94"/>
      <c r="E1099" s="95"/>
      <c r="F1099" s="95"/>
      <c r="G1099" s="131"/>
    </row>
    <row r="1100" spans="1:7" ht="31.5">
      <c r="A1100" s="184"/>
      <c r="B1100" s="184"/>
      <c r="C1100" s="143" t="s">
        <v>1612</v>
      </c>
      <c r="D1100" s="94"/>
      <c r="E1100" s="95"/>
      <c r="F1100" s="95"/>
      <c r="G1100" s="131"/>
    </row>
    <row r="1101" spans="1:7" ht="15.75">
      <c r="A1101" s="106"/>
      <c r="B1101" s="106"/>
      <c r="C1101" s="107" t="s">
        <v>192</v>
      </c>
      <c r="D1101" s="99" t="s">
        <v>193</v>
      </c>
      <c r="E1101" s="160">
        <v>19.09</v>
      </c>
      <c r="F1101" s="160"/>
      <c r="G1101" s="176"/>
    </row>
    <row r="1102" spans="1:7" ht="15.75">
      <c r="A1102" s="184"/>
      <c r="B1102" s="184"/>
      <c r="C1102" s="143"/>
      <c r="D1102" s="94"/>
      <c r="E1102" s="95"/>
      <c r="F1102" s="95"/>
      <c r="G1102" s="131"/>
    </row>
    <row r="1103" spans="1:7" ht="81" customHeight="1">
      <c r="A1103" s="104" t="s">
        <v>276</v>
      </c>
      <c r="B1103" s="104" t="s">
        <v>611</v>
      </c>
      <c r="C1103" s="67" t="s">
        <v>1859</v>
      </c>
      <c r="D1103" s="94"/>
      <c r="E1103" s="95"/>
      <c r="F1103" s="95"/>
      <c r="G1103" s="131"/>
    </row>
    <row r="1104" spans="1:7" ht="15.75">
      <c r="A1104" s="184"/>
      <c r="B1104" s="184"/>
      <c r="C1104" s="183"/>
      <c r="D1104" s="94"/>
      <c r="E1104" s="95"/>
      <c r="F1104" s="95"/>
      <c r="G1104" s="131"/>
    </row>
    <row r="1105" spans="1:7" ht="15.75">
      <c r="A1105" s="106"/>
      <c r="B1105" s="106"/>
      <c r="C1105" s="187" t="s">
        <v>92</v>
      </c>
      <c r="D1105" s="159" t="s">
        <v>694</v>
      </c>
      <c r="E1105" s="160"/>
      <c r="F1105" s="160"/>
      <c r="G1105" s="176"/>
    </row>
    <row r="1106" spans="1:7" ht="15.75">
      <c r="A1106" s="184"/>
      <c r="B1106" s="184"/>
      <c r="C1106" s="143"/>
      <c r="D1106" s="96"/>
      <c r="E1106" s="95"/>
      <c r="F1106" s="95"/>
      <c r="G1106" s="131"/>
    </row>
    <row r="1107" spans="1:7" ht="15.75">
      <c r="A1107" s="184"/>
      <c r="B1107" s="184"/>
      <c r="C1107" s="143"/>
      <c r="D1107" s="96"/>
      <c r="E1107" s="95"/>
      <c r="F1107" s="95"/>
      <c r="G1107" s="131"/>
    </row>
    <row r="1108" spans="1:7" ht="30" customHeight="1">
      <c r="A1108" s="104" t="s">
        <v>283</v>
      </c>
      <c r="B1108" s="104" t="s">
        <v>612</v>
      </c>
      <c r="C1108" s="120" t="s">
        <v>24</v>
      </c>
      <c r="D1108" s="96"/>
      <c r="E1108" s="95"/>
      <c r="F1108" s="95"/>
      <c r="G1108" s="131"/>
    </row>
    <row r="1109" spans="1:7" ht="94.5" customHeight="1">
      <c r="A1109" s="184"/>
      <c r="B1109" s="184"/>
      <c r="C1109" s="208" t="s">
        <v>1772</v>
      </c>
      <c r="D1109" s="96"/>
      <c r="E1109" s="95"/>
      <c r="F1109" s="95"/>
      <c r="G1109" s="131"/>
    </row>
    <row r="1110" spans="1:7" ht="15.75">
      <c r="A1110" s="184"/>
      <c r="B1110" s="184"/>
      <c r="C1110" s="143" t="s">
        <v>25</v>
      </c>
      <c r="D1110" s="96"/>
      <c r="E1110" s="95"/>
      <c r="F1110" s="95"/>
      <c r="G1110" s="131"/>
    </row>
    <row r="1111" spans="1:7" ht="15.75">
      <c r="A1111" s="106"/>
      <c r="B1111" s="106"/>
      <c r="C1111" s="187" t="s">
        <v>26</v>
      </c>
      <c r="D1111" s="99" t="s">
        <v>193</v>
      </c>
      <c r="E1111" s="160">
        <v>30.24</v>
      </c>
      <c r="F1111" s="160"/>
      <c r="G1111" s="176"/>
    </row>
    <row r="1112" spans="1:7" ht="15.75">
      <c r="A1112" s="184"/>
      <c r="B1112" s="184"/>
      <c r="C1112" s="143"/>
      <c r="D1112" s="96"/>
      <c r="E1112" s="95"/>
      <c r="F1112" s="95"/>
      <c r="G1112" s="131"/>
    </row>
    <row r="1113" spans="1:7" ht="15.75">
      <c r="A1113" s="184"/>
      <c r="B1113" s="184"/>
      <c r="C1113" s="141"/>
      <c r="D1113" s="94"/>
      <c r="E1113" s="95"/>
      <c r="F1113" s="95"/>
      <c r="G1113" s="131"/>
    </row>
    <row r="1114" spans="1:7" ht="28.5" customHeight="1">
      <c r="A1114" s="104" t="s">
        <v>289</v>
      </c>
      <c r="B1114" s="104" t="s">
        <v>616</v>
      </c>
      <c r="C1114" s="143" t="s">
        <v>1613</v>
      </c>
      <c r="D1114" s="94"/>
      <c r="E1114" s="95"/>
      <c r="F1114" s="95"/>
      <c r="G1114" s="131"/>
    </row>
    <row r="1115" spans="1:7" ht="175.5" customHeight="1">
      <c r="A1115" s="184"/>
      <c r="B1115" s="184"/>
      <c r="C1115" s="67" t="s">
        <v>1614</v>
      </c>
      <c r="D1115" s="94"/>
      <c r="E1115" s="95"/>
      <c r="F1115" s="95"/>
      <c r="G1115" s="131"/>
    </row>
    <row r="1116" spans="1:7" ht="31.5">
      <c r="A1116" s="184"/>
      <c r="B1116" s="184"/>
      <c r="C1116" s="120" t="s">
        <v>1615</v>
      </c>
      <c r="D1116" s="94"/>
      <c r="E1116" s="95"/>
      <c r="F1116" s="95"/>
      <c r="G1116" s="131"/>
    </row>
    <row r="1117" spans="1:7" ht="15.75">
      <c r="A1117" s="184"/>
      <c r="B1117" s="184"/>
      <c r="C1117" s="62" t="s">
        <v>1616</v>
      </c>
      <c r="D1117" s="94"/>
      <c r="E1117" s="95"/>
      <c r="F1117" s="95"/>
      <c r="G1117" s="131"/>
    </row>
    <row r="1118" spans="1:7" ht="15.75">
      <c r="A1118" s="106"/>
      <c r="B1118" s="106"/>
      <c r="C1118" s="103"/>
      <c r="D1118" s="159" t="s">
        <v>193</v>
      </c>
      <c r="E1118" s="160">
        <v>610.85</v>
      </c>
      <c r="F1118" s="160"/>
      <c r="G1118" s="176"/>
    </row>
    <row r="1119" spans="1:7" ht="15.75">
      <c r="A1119" s="184"/>
      <c r="B1119" s="184"/>
      <c r="C1119" s="62"/>
      <c r="D1119" s="94"/>
      <c r="E1119" s="95"/>
      <c r="F1119" s="95"/>
      <c r="G1119" s="131"/>
    </row>
    <row r="1120" spans="1:7" ht="30" customHeight="1">
      <c r="A1120" s="104" t="s">
        <v>294</v>
      </c>
      <c r="B1120" s="104" t="s">
        <v>618</v>
      </c>
      <c r="C1120" s="143" t="s">
        <v>1617</v>
      </c>
      <c r="D1120" s="94"/>
      <c r="E1120" s="95"/>
      <c r="F1120" s="95"/>
      <c r="G1120" s="131"/>
    </row>
    <row r="1121" spans="1:7" ht="159" customHeight="1">
      <c r="A1121" s="184"/>
      <c r="B1121" s="184"/>
      <c r="C1121" s="67" t="s">
        <v>1618</v>
      </c>
      <c r="D1121" s="94"/>
      <c r="E1121" s="95"/>
      <c r="F1121" s="95"/>
      <c r="G1121" s="131"/>
    </row>
    <row r="1122" spans="1:7" ht="87" customHeight="1">
      <c r="A1122" s="184"/>
      <c r="B1122" s="184"/>
      <c r="C1122" s="169" t="s">
        <v>1619</v>
      </c>
      <c r="D1122" s="94"/>
      <c r="E1122" s="95"/>
      <c r="F1122" s="95"/>
      <c r="G1122" s="131"/>
    </row>
    <row r="1123" spans="1:7" ht="15.75">
      <c r="A1123" s="184"/>
      <c r="B1123" s="184"/>
      <c r="C1123" s="62" t="s">
        <v>1620</v>
      </c>
      <c r="D1123" s="94"/>
      <c r="E1123" s="95"/>
      <c r="F1123" s="95"/>
      <c r="G1123" s="131"/>
    </row>
    <row r="1124" spans="1:7" ht="15.75">
      <c r="A1124" s="106"/>
      <c r="B1124" s="106"/>
      <c r="C1124" s="103">
        <v>10.78</v>
      </c>
      <c r="D1124" s="159" t="s">
        <v>193</v>
      </c>
      <c r="E1124" s="160">
        <v>10.78</v>
      </c>
      <c r="F1124" s="160"/>
      <c r="G1124" s="176"/>
    </row>
    <row r="1125" spans="1:7" ht="15.75">
      <c r="A1125" s="184"/>
      <c r="B1125" s="184"/>
      <c r="C1125" s="62"/>
      <c r="D1125" s="94"/>
      <c r="E1125" s="95"/>
      <c r="F1125" s="95"/>
      <c r="G1125" s="131"/>
    </row>
    <row r="1126" spans="1:7" ht="40.5" customHeight="1">
      <c r="A1126" s="104" t="s">
        <v>298</v>
      </c>
      <c r="B1126" s="104" t="s">
        <v>619</v>
      </c>
      <c r="C1126" s="62" t="s">
        <v>1621</v>
      </c>
      <c r="D1126" s="94"/>
      <c r="E1126" s="95"/>
      <c r="F1126" s="95"/>
      <c r="G1126" s="131"/>
    </row>
    <row r="1127" spans="1:7" ht="303" customHeight="1">
      <c r="A1127" s="184"/>
      <c r="B1127" s="184"/>
      <c r="C1127" s="62" t="s">
        <v>1990</v>
      </c>
      <c r="D1127" s="94"/>
      <c r="E1127" s="95"/>
      <c r="F1127" s="95"/>
      <c r="G1127" s="131"/>
    </row>
    <row r="1128" spans="1:7" ht="18" customHeight="1">
      <c r="A1128" s="184"/>
      <c r="B1128" s="184"/>
      <c r="C1128" s="62" t="s">
        <v>1622</v>
      </c>
      <c r="D1128" s="94"/>
      <c r="E1128" s="95"/>
      <c r="F1128" s="95"/>
      <c r="G1128" s="131"/>
    </row>
    <row r="1129" spans="1:7" ht="15.75">
      <c r="A1129" s="184"/>
      <c r="B1129" s="184"/>
      <c r="C1129" s="62" t="s">
        <v>1623</v>
      </c>
      <c r="D1129" s="94"/>
      <c r="E1129" s="95"/>
      <c r="F1129" s="95"/>
      <c r="G1129" s="131"/>
    </row>
    <row r="1130" spans="1:7" ht="15.75">
      <c r="A1130" s="106"/>
      <c r="B1130" s="106"/>
      <c r="C1130" s="103"/>
      <c r="D1130" s="159" t="s">
        <v>193</v>
      </c>
      <c r="E1130" s="160">
        <v>189.52</v>
      </c>
      <c r="F1130" s="160"/>
      <c r="G1130" s="176"/>
    </row>
    <row r="1131" spans="1:7" ht="21.75" customHeight="1">
      <c r="A1131" s="104" t="s">
        <v>302</v>
      </c>
      <c r="B1131" s="104" t="s">
        <v>620</v>
      </c>
      <c r="C1131" s="62" t="s">
        <v>1624</v>
      </c>
      <c r="D1131" s="96"/>
      <c r="E1131" s="64"/>
      <c r="F1131" s="64"/>
      <c r="G1131" s="86"/>
    </row>
    <row r="1132" spans="1:7" ht="173.25">
      <c r="A1132" s="184"/>
      <c r="B1132" s="184"/>
      <c r="C1132" s="62" t="s">
        <v>1625</v>
      </c>
      <c r="D1132" s="96"/>
      <c r="E1132" s="64"/>
      <c r="F1132" s="64"/>
      <c r="G1132" s="86"/>
    </row>
    <row r="1133" spans="1:7" ht="15.75">
      <c r="A1133" s="184"/>
      <c r="B1133" s="184"/>
      <c r="C1133" s="62" t="s">
        <v>1065</v>
      </c>
      <c r="D1133" s="96"/>
      <c r="E1133" s="64"/>
      <c r="F1133" s="64"/>
      <c r="G1133" s="86"/>
    </row>
    <row r="1134" spans="1:7" ht="15.75">
      <c r="A1134" s="184"/>
      <c r="B1134" s="184"/>
      <c r="C1134" s="109">
        <v>15.78</v>
      </c>
      <c r="D1134" s="96"/>
      <c r="E1134" s="64"/>
      <c r="F1134" s="64"/>
      <c r="G1134" s="86"/>
    </row>
    <row r="1135" spans="1:7" ht="15.75">
      <c r="A1135" s="106"/>
      <c r="B1135" s="106"/>
      <c r="C1135" s="188"/>
      <c r="D1135" s="99" t="s">
        <v>193</v>
      </c>
      <c r="E1135" s="100">
        <v>15.78</v>
      </c>
      <c r="F1135" s="100"/>
      <c r="G1135" s="112"/>
    </row>
    <row r="1136" spans="1:7" ht="15.75">
      <c r="A1136" s="184"/>
      <c r="B1136" s="184"/>
      <c r="C1136" s="109"/>
      <c r="D1136" s="96"/>
      <c r="E1136" s="64"/>
      <c r="F1136" s="64"/>
      <c r="G1136" s="86"/>
    </row>
    <row r="1137" spans="1:7" ht="47.25" customHeight="1">
      <c r="A1137" s="104" t="s">
        <v>305</v>
      </c>
      <c r="B1137" s="104" t="s">
        <v>136</v>
      </c>
      <c r="C1137" s="109" t="s">
        <v>1626</v>
      </c>
      <c r="D1137" s="96"/>
      <c r="E1137" s="64"/>
      <c r="F1137" s="64"/>
      <c r="G1137" s="86"/>
    </row>
    <row r="1138" spans="1:7" ht="186" customHeight="1">
      <c r="A1138" s="184"/>
      <c r="B1138" s="184"/>
      <c r="C1138" s="109" t="s">
        <v>1627</v>
      </c>
      <c r="D1138" s="96"/>
      <c r="E1138" s="64"/>
      <c r="F1138" s="64"/>
      <c r="G1138" s="86"/>
    </row>
    <row r="1139" spans="1:7" ht="39" customHeight="1">
      <c r="A1139" s="184"/>
      <c r="B1139" s="184"/>
      <c r="C1139" s="109" t="s">
        <v>1628</v>
      </c>
      <c r="D1139" s="96"/>
      <c r="E1139" s="64"/>
      <c r="F1139" s="64"/>
      <c r="G1139" s="86"/>
    </row>
    <row r="1140" spans="1:7" ht="15.75">
      <c r="A1140" s="184"/>
      <c r="B1140" s="184"/>
      <c r="C1140" s="109" t="s">
        <v>74</v>
      </c>
      <c r="D1140" s="96"/>
      <c r="E1140" s="64"/>
      <c r="F1140" s="64"/>
      <c r="G1140" s="86"/>
    </row>
    <row r="1141" spans="1:7" ht="15.75">
      <c r="A1141" s="106"/>
      <c r="B1141" s="106"/>
      <c r="C1141" s="188"/>
      <c r="D1141" s="99" t="s">
        <v>193</v>
      </c>
      <c r="E1141" s="100">
        <v>341.97</v>
      </c>
      <c r="F1141" s="100"/>
      <c r="G1141" s="112"/>
    </row>
    <row r="1142" spans="1:7" ht="15.75">
      <c r="A1142" s="184"/>
      <c r="B1142" s="184"/>
      <c r="C1142" s="62"/>
      <c r="D1142" s="96"/>
      <c r="E1142" s="64"/>
      <c r="F1142" s="64"/>
      <c r="G1142" s="86"/>
    </row>
    <row r="1143" spans="1:7" ht="53.25" customHeight="1">
      <c r="A1143" s="104" t="s">
        <v>309</v>
      </c>
      <c r="B1143" s="104" t="s">
        <v>1642</v>
      </c>
      <c r="C1143" s="62" t="s">
        <v>75</v>
      </c>
      <c r="D1143" s="96"/>
      <c r="E1143" s="64"/>
      <c r="F1143" s="64"/>
      <c r="G1143" s="86"/>
    </row>
    <row r="1144" spans="1:7" ht="299.25" customHeight="1">
      <c r="A1144" s="184"/>
      <c r="B1144" s="184"/>
      <c r="C1144" s="62" t="s">
        <v>1773</v>
      </c>
      <c r="D1144" s="96"/>
      <c r="E1144" s="64"/>
      <c r="F1144" s="64"/>
      <c r="G1144" s="86"/>
    </row>
    <row r="1145" spans="1:7" ht="15.75">
      <c r="A1145" s="184"/>
      <c r="B1145" s="184"/>
      <c r="C1145" s="62" t="s">
        <v>1065</v>
      </c>
      <c r="D1145" s="96"/>
      <c r="E1145" s="64"/>
      <c r="F1145" s="64"/>
      <c r="G1145" s="86"/>
    </row>
    <row r="1146" spans="1:7" ht="15.75">
      <c r="A1146" s="106"/>
      <c r="B1146" s="106"/>
      <c r="C1146" s="103"/>
      <c r="D1146" s="99" t="s">
        <v>193</v>
      </c>
      <c r="E1146" s="100">
        <v>132.42</v>
      </c>
      <c r="F1146" s="100"/>
      <c r="G1146" s="112"/>
    </row>
    <row r="1147" spans="1:7" ht="15.75">
      <c r="A1147" s="184"/>
      <c r="B1147" s="184"/>
      <c r="C1147" s="62"/>
      <c r="D1147" s="96"/>
      <c r="E1147" s="64"/>
      <c r="F1147" s="64"/>
      <c r="G1147" s="86"/>
    </row>
    <row r="1148" spans="1:7" ht="31.5">
      <c r="A1148" s="104" t="s">
        <v>312</v>
      </c>
      <c r="B1148" s="104" t="s">
        <v>1643</v>
      </c>
      <c r="C1148" s="62" t="s">
        <v>76</v>
      </c>
      <c r="D1148" s="96"/>
      <c r="E1148" s="64"/>
      <c r="F1148" s="64"/>
      <c r="G1148" s="86"/>
    </row>
    <row r="1149" spans="1:7" ht="63">
      <c r="A1149" s="184"/>
      <c r="B1149" s="184"/>
      <c r="C1149" s="62" t="s">
        <v>1991</v>
      </c>
      <c r="D1149" s="96"/>
      <c r="E1149" s="64"/>
      <c r="F1149" s="64"/>
      <c r="G1149" s="86"/>
    </row>
    <row r="1150" spans="1:7" ht="31.5">
      <c r="A1150" s="184"/>
      <c r="B1150" s="184"/>
      <c r="C1150" s="62" t="s">
        <v>1629</v>
      </c>
      <c r="D1150" s="96"/>
      <c r="E1150" s="64"/>
      <c r="F1150" s="64"/>
      <c r="G1150" s="86"/>
    </row>
    <row r="1151" spans="1:7" ht="31.5">
      <c r="A1151" s="184"/>
      <c r="B1151" s="184"/>
      <c r="C1151" s="62" t="s">
        <v>77</v>
      </c>
      <c r="D1151" s="96"/>
      <c r="E1151" s="64"/>
      <c r="F1151" s="64"/>
      <c r="G1151" s="86"/>
    </row>
    <row r="1152" spans="1:7" ht="15.75">
      <c r="A1152" s="106"/>
      <c r="B1152" s="106"/>
      <c r="C1152" s="103" t="s">
        <v>78</v>
      </c>
      <c r="D1152" s="99" t="s">
        <v>193</v>
      </c>
      <c r="E1152" s="100">
        <v>12.62</v>
      </c>
      <c r="F1152" s="100"/>
      <c r="G1152" s="112"/>
    </row>
    <row r="1153" spans="1:7" ht="14.25" customHeight="1" hidden="1">
      <c r="A1153" s="184"/>
      <c r="B1153" s="184"/>
      <c r="C1153" s="109"/>
      <c r="D1153" s="96"/>
      <c r="E1153" s="64"/>
      <c r="F1153" s="64"/>
      <c r="G1153" s="86"/>
    </row>
    <row r="1154" spans="1:7" ht="16.5" customHeight="1" hidden="1">
      <c r="A1154" s="184" t="s">
        <v>316</v>
      </c>
      <c r="B1154" s="184"/>
      <c r="C1154" s="109"/>
      <c r="D1154" s="96"/>
      <c r="E1154" s="64"/>
      <c r="F1154" s="64"/>
      <c r="G1154" s="86"/>
    </row>
    <row r="1155" spans="1:7" ht="15.75" customHeight="1" hidden="1">
      <c r="A1155" s="184"/>
      <c r="B1155" s="184"/>
      <c r="C1155" s="109"/>
      <c r="D1155" s="96"/>
      <c r="E1155" s="64"/>
      <c r="F1155" s="64"/>
      <c r="G1155" s="86"/>
    </row>
    <row r="1156" spans="1:7" ht="15" customHeight="1" hidden="1">
      <c r="A1156" s="184"/>
      <c r="B1156" s="184"/>
      <c r="C1156" s="62"/>
      <c r="D1156" s="96"/>
      <c r="E1156" s="64"/>
      <c r="F1156" s="64"/>
      <c r="G1156" s="86"/>
    </row>
    <row r="1157" spans="1:7" ht="15" customHeight="1" hidden="1">
      <c r="A1157" s="184"/>
      <c r="B1157" s="184"/>
      <c r="C1157" s="62"/>
      <c r="D1157" s="96"/>
      <c r="E1157" s="64"/>
      <c r="F1157" s="64"/>
      <c r="G1157" s="86"/>
    </row>
    <row r="1158" spans="1:7" ht="63.75" customHeight="1">
      <c r="A1158" s="104" t="s">
        <v>316</v>
      </c>
      <c r="B1158" s="104" t="s">
        <v>1644</v>
      </c>
      <c r="C1158" s="62" t="s">
        <v>1630</v>
      </c>
      <c r="D1158" s="96"/>
      <c r="E1158" s="64"/>
      <c r="F1158" s="64"/>
      <c r="G1158" s="86"/>
    </row>
    <row r="1159" spans="1:7" ht="99" customHeight="1">
      <c r="A1159" s="104"/>
      <c r="B1159" s="104"/>
      <c r="C1159" s="62" t="s">
        <v>1631</v>
      </c>
      <c r="D1159" s="96"/>
      <c r="E1159" s="64"/>
      <c r="F1159" s="64"/>
      <c r="G1159" s="86"/>
    </row>
    <row r="1160" spans="1:7" ht="336.75" customHeight="1">
      <c r="A1160" s="104"/>
      <c r="B1160" s="104"/>
      <c r="C1160" s="62" t="s">
        <v>1632</v>
      </c>
      <c r="D1160" s="96"/>
      <c r="E1160" s="64"/>
      <c r="F1160" s="64"/>
      <c r="G1160" s="86"/>
    </row>
    <row r="1161" spans="1:7" ht="15" customHeight="1">
      <c r="A1161" s="184"/>
      <c r="B1161" s="184"/>
      <c r="C1161" s="62" t="s">
        <v>1065</v>
      </c>
      <c r="D1161" s="96"/>
      <c r="E1161" s="64"/>
      <c r="F1161" s="64"/>
      <c r="G1161" s="86"/>
    </row>
    <row r="1162" spans="1:7" ht="15" customHeight="1">
      <c r="A1162" s="184"/>
      <c r="B1162" s="184"/>
      <c r="C1162" s="62" t="s">
        <v>1633</v>
      </c>
      <c r="D1162" s="96"/>
      <c r="E1162" s="64"/>
      <c r="F1162" s="64"/>
      <c r="G1162" s="86"/>
    </row>
    <row r="1163" spans="1:7" ht="15" customHeight="1">
      <c r="A1163" s="106"/>
      <c r="B1163" s="106"/>
      <c r="C1163" s="107" t="s">
        <v>192</v>
      </c>
      <c r="D1163" s="99" t="s">
        <v>193</v>
      </c>
      <c r="E1163" s="100">
        <v>82.39</v>
      </c>
      <c r="F1163" s="100"/>
      <c r="G1163" s="112"/>
    </row>
    <row r="1164" spans="1:7" ht="15" customHeight="1">
      <c r="A1164" s="184"/>
      <c r="B1164" s="184"/>
      <c r="C1164" s="62"/>
      <c r="D1164" s="96"/>
      <c r="E1164" s="64"/>
      <c r="F1164" s="64"/>
      <c r="G1164" s="86"/>
    </row>
    <row r="1165" spans="1:7" ht="35.25" customHeight="1">
      <c r="A1165" s="104" t="s">
        <v>321</v>
      </c>
      <c r="B1165" s="104" t="s">
        <v>1645</v>
      </c>
      <c r="C1165" s="62" t="s">
        <v>1634</v>
      </c>
      <c r="D1165" s="96"/>
      <c r="E1165" s="64"/>
      <c r="F1165" s="64"/>
      <c r="G1165" s="86"/>
    </row>
    <row r="1166" spans="1:7" ht="221.25" customHeight="1">
      <c r="A1166" s="104"/>
      <c r="B1166" s="104"/>
      <c r="C1166" s="62" t="s">
        <v>1635</v>
      </c>
      <c r="D1166" s="96"/>
      <c r="E1166" s="64"/>
      <c r="F1166" s="64"/>
      <c r="G1166" s="86"/>
    </row>
    <row r="1167" spans="1:7" ht="78.75" customHeight="1">
      <c r="A1167" s="184"/>
      <c r="B1167" s="184"/>
      <c r="C1167" s="62" t="s">
        <v>1636</v>
      </c>
      <c r="D1167" s="96"/>
      <c r="E1167" s="64"/>
      <c r="F1167" s="64"/>
      <c r="G1167" s="86"/>
    </row>
    <row r="1168" spans="1:7" ht="15" customHeight="1">
      <c r="A1168" s="184"/>
      <c r="B1168" s="184"/>
      <c r="C1168" s="62" t="s">
        <v>1992</v>
      </c>
      <c r="D1168" s="96"/>
      <c r="E1168" s="64"/>
      <c r="F1168" s="64"/>
      <c r="G1168" s="86"/>
    </row>
    <row r="1169" spans="1:7" ht="15" customHeight="1">
      <c r="A1169" s="184"/>
      <c r="B1169" s="184"/>
      <c r="C1169" s="62" t="s">
        <v>1637</v>
      </c>
      <c r="D1169" s="96"/>
      <c r="E1169" s="64"/>
      <c r="F1169" s="64"/>
      <c r="G1169" s="86"/>
    </row>
    <row r="1170" spans="1:7" ht="15" customHeight="1">
      <c r="A1170" s="106"/>
      <c r="B1170" s="106"/>
      <c r="C1170" s="107" t="s">
        <v>192</v>
      </c>
      <c r="D1170" s="159" t="s">
        <v>494</v>
      </c>
      <c r="E1170" s="100">
        <v>12.05</v>
      </c>
      <c r="F1170" s="100"/>
      <c r="G1170" s="112"/>
    </row>
    <row r="1171" spans="1:7" ht="15.75">
      <c r="A1171" s="184"/>
      <c r="B1171" s="184"/>
      <c r="C1171" s="62"/>
      <c r="D1171" s="96"/>
      <c r="E1171" s="64"/>
      <c r="F1171" s="64"/>
      <c r="G1171" s="86"/>
    </row>
    <row r="1172" spans="1:7" ht="15.75">
      <c r="A1172" s="729" t="s">
        <v>1876</v>
      </c>
      <c r="B1172" s="729"/>
      <c r="C1172" s="729"/>
      <c r="D1172" s="729"/>
      <c r="E1172" s="729"/>
      <c r="F1172" s="729"/>
      <c r="G1172" s="193"/>
    </row>
    <row r="1173" spans="1:7" ht="15.75">
      <c r="A1173" s="184"/>
      <c r="B1173" s="184"/>
      <c r="C1173" s="108"/>
      <c r="D1173" s="96"/>
      <c r="E1173" s="64"/>
      <c r="F1173" s="64"/>
      <c r="G1173" s="86"/>
    </row>
    <row r="1174" spans="1:7" ht="15" customHeight="1">
      <c r="A1174" s="164" t="s">
        <v>1638</v>
      </c>
      <c r="B1174" s="164"/>
      <c r="C1174" s="171" t="s">
        <v>168</v>
      </c>
      <c r="D1174" s="78" t="s">
        <v>185</v>
      </c>
      <c r="E1174" s="79" t="s">
        <v>186</v>
      </c>
      <c r="F1174" s="79" t="s">
        <v>187</v>
      </c>
      <c r="G1174" s="192" t="s">
        <v>188</v>
      </c>
    </row>
    <row r="1175" spans="1:7" ht="15.75">
      <c r="A1175" s="184"/>
      <c r="B1175" s="184"/>
      <c r="C1175" s="144"/>
      <c r="D1175" s="94"/>
      <c r="E1175" s="95"/>
      <c r="F1175" s="95"/>
      <c r="G1175" s="131"/>
    </row>
    <row r="1176" spans="1:7" ht="31.5">
      <c r="A1176" s="184" t="s">
        <v>189</v>
      </c>
      <c r="B1176" s="184"/>
      <c r="C1176" s="62" t="s">
        <v>169</v>
      </c>
      <c r="D1176" s="94"/>
      <c r="E1176" s="95"/>
      <c r="F1176" s="95"/>
      <c r="G1176" s="131"/>
    </row>
    <row r="1177" spans="1:7" ht="15.75">
      <c r="A1177" s="184"/>
      <c r="B1177" s="184"/>
      <c r="C1177" s="143" t="s">
        <v>170</v>
      </c>
      <c r="D1177" s="94" t="s">
        <v>206</v>
      </c>
      <c r="E1177" s="95">
        <v>1</v>
      </c>
      <c r="F1177" s="95"/>
      <c r="G1177" s="131"/>
    </row>
    <row r="1178" spans="1:7" ht="15.75">
      <c r="A1178" s="106"/>
      <c r="B1178" s="106"/>
      <c r="C1178" s="107"/>
      <c r="D1178" s="99"/>
      <c r="E1178" s="100"/>
      <c r="F1178" s="100"/>
      <c r="G1178" s="86"/>
    </row>
    <row r="1179" spans="1:7" ht="15.75">
      <c r="A1179" s="738" t="s">
        <v>1877</v>
      </c>
      <c r="B1179" s="739"/>
      <c r="C1179" s="739"/>
      <c r="D1179" s="739"/>
      <c r="E1179" s="739"/>
      <c r="F1179" s="740"/>
      <c r="G1179" s="158"/>
    </row>
    <row r="1180" spans="1:7" ht="15.75">
      <c r="A1180" s="81"/>
      <c r="B1180" s="82"/>
      <c r="C1180" s="83"/>
      <c r="D1180" s="84"/>
      <c r="E1180" s="85"/>
      <c r="F1180" s="85"/>
      <c r="G1180" s="86"/>
    </row>
    <row r="1181" spans="1:7" ht="15.75">
      <c r="A1181" s="730" t="s">
        <v>1878</v>
      </c>
      <c r="B1181" s="731"/>
      <c r="C1181" s="731"/>
      <c r="D1181" s="731"/>
      <c r="E1181" s="731"/>
      <c r="F1181" s="731"/>
      <c r="G1181" s="732"/>
    </row>
    <row r="1182" spans="1:7" ht="20.25" customHeight="1">
      <c r="A1182" s="733" t="s">
        <v>171</v>
      </c>
      <c r="B1182" s="734"/>
      <c r="C1182" s="734"/>
      <c r="D1182" s="734"/>
      <c r="E1182" s="734"/>
      <c r="F1182" s="734"/>
      <c r="G1182" s="735"/>
    </row>
    <row r="1183" spans="1:7" ht="15.75">
      <c r="A1183" s="81"/>
      <c r="B1183" s="82"/>
      <c r="C1183" s="83"/>
      <c r="D1183" s="84"/>
      <c r="E1183" s="85"/>
      <c r="F1183" s="85"/>
      <c r="G1183" s="86"/>
    </row>
    <row r="1184" spans="1:7" ht="15.75">
      <c r="A1184" s="145" t="s">
        <v>172</v>
      </c>
      <c r="B1184" s="146"/>
      <c r="C1184" s="728" t="str">
        <f>+C14</f>
        <v>РУШЕЊА И ДЕМОНТАЖЕ </v>
      </c>
      <c r="D1184" s="728"/>
      <c r="E1184" s="728"/>
      <c r="F1184" s="115"/>
      <c r="G1184" s="147"/>
    </row>
    <row r="1185" spans="1:7" ht="15.75">
      <c r="A1185" s="81"/>
      <c r="B1185" s="82"/>
      <c r="C1185" s="83"/>
      <c r="D1185" s="84"/>
      <c r="E1185" s="85"/>
      <c r="F1185" s="85"/>
      <c r="G1185" s="148"/>
    </row>
    <row r="1186" spans="1:7" ht="15.75">
      <c r="A1186" s="145" t="s">
        <v>173</v>
      </c>
      <c r="B1186" s="146"/>
      <c r="C1186" s="737" t="str">
        <f>+C357</f>
        <v>КРОВОПОКРИВАЧКИ РАДОВИ</v>
      </c>
      <c r="D1186" s="737"/>
      <c r="E1186" s="737"/>
      <c r="F1186" s="132"/>
      <c r="G1186" s="149"/>
    </row>
    <row r="1187" spans="1:7" ht="14.25" customHeight="1">
      <c r="A1187" s="145"/>
      <c r="B1187" s="146"/>
      <c r="C1187" s="119"/>
      <c r="D1187" s="114"/>
      <c r="E1187" s="115"/>
      <c r="F1187" s="115"/>
      <c r="G1187" s="147"/>
    </row>
    <row r="1188" spans="1:7" ht="14.25" customHeight="1">
      <c r="A1188" s="145" t="s">
        <v>174</v>
      </c>
      <c r="B1188" s="146"/>
      <c r="C1188" s="119" t="s">
        <v>349</v>
      </c>
      <c r="D1188" s="114"/>
      <c r="E1188" s="115"/>
      <c r="F1188" s="115"/>
      <c r="G1188" s="147"/>
    </row>
    <row r="1189" spans="1:7" ht="14.25" customHeight="1">
      <c r="A1189" s="145"/>
      <c r="B1189" s="146"/>
      <c r="C1189" s="119"/>
      <c r="D1189" s="114"/>
      <c r="E1189" s="115"/>
      <c r="F1189" s="115"/>
      <c r="G1189" s="147"/>
    </row>
    <row r="1190" spans="1:7" ht="15.75">
      <c r="A1190" s="145" t="s">
        <v>175</v>
      </c>
      <c r="B1190" s="146"/>
      <c r="C1190" s="119" t="str">
        <f>+C397</f>
        <v>ИЗОЛАТЕРСКИ РАДОВИ</v>
      </c>
      <c r="D1190" s="119"/>
      <c r="E1190" s="119"/>
      <c r="F1190" s="119"/>
      <c r="G1190" s="147"/>
    </row>
    <row r="1191" spans="1:7" ht="14.25" customHeight="1">
      <c r="A1191" s="145"/>
      <c r="B1191" s="146"/>
      <c r="C1191" s="119"/>
      <c r="D1191" s="114"/>
      <c r="E1191" s="115"/>
      <c r="F1191" s="115"/>
      <c r="G1191" s="147"/>
    </row>
    <row r="1192" spans="1:7" ht="14.25" customHeight="1">
      <c r="A1192" s="150" t="s">
        <v>176</v>
      </c>
      <c r="B1192" s="151"/>
      <c r="C1192" s="119" t="s">
        <v>897</v>
      </c>
      <c r="D1192" s="114"/>
      <c r="E1192" s="115"/>
      <c r="F1192" s="115"/>
      <c r="G1192" s="147"/>
    </row>
    <row r="1193" spans="1:7" ht="14.25" customHeight="1">
      <c r="A1193" s="150"/>
      <c r="B1193" s="151"/>
      <c r="C1193" s="119"/>
      <c r="D1193" s="114"/>
      <c r="E1193" s="115"/>
      <c r="F1193" s="115"/>
      <c r="G1193" s="147"/>
    </row>
    <row r="1194" spans="1:7" ht="14.25" customHeight="1">
      <c r="A1194" s="150" t="s">
        <v>177</v>
      </c>
      <c r="B1194" s="151"/>
      <c r="C1194" s="119" t="s">
        <v>1541</v>
      </c>
      <c r="D1194" s="114"/>
      <c r="E1194" s="115"/>
      <c r="F1194" s="115"/>
      <c r="G1194" s="147"/>
    </row>
    <row r="1195" spans="1:7" ht="14.25" customHeight="1">
      <c r="A1195" s="150"/>
      <c r="B1195" s="151"/>
      <c r="C1195" s="119"/>
      <c r="D1195" s="114"/>
      <c r="E1195" s="115"/>
      <c r="F1195" s="115"/>
      <c r="G1195" s="147"/>
    </row>
    <row r="1196" spans="1:7" ht="14.25" customHeight="1">
      <c r="A1196" s="150" t="s">
        <v>178</v>
      </c>
      <c r="B1196" s="151"/>
      <c r="C1196" s="119" t="str">
        <f>+C466</f>
        <v>ЗИДАРСКИ РАДОВИ</v>
      </c>
      <c r="D1196" s="119"/>
      <c r="E1196" s="119"/>
      <c r="F1196" s="119"/>
      <c r="G1196" s="147"/>
    </row>
    <row r="1197" spans="1:7" ht="15.75">
      <c r="A1197" s="145"/>
      <c r="B1197" s="146"/>
      <c r="C1197" s="119"/>
      <c r="D1197" s="114"/>
      <c r="E1197" s="115"/>
      <c r="F1197" s="115"/>
      <c r="G1197" s="147"/>
    </row>
    <row r="1198" spans="1:7" ht="15.75">
      <c r="A1198" s="145" t="s">
        <v>495</v>
      </c>
      <c r="B1198" s="146"/>
      <c r="C1198" s="119" t="str">
        <f>+C548</f>
        <v>КЕРАМИЧАРСКИ РАДОВИ</v>
      </c>
      <c r="D1198" s="119"/>
      <c r="E1198" s="119"/>
      <c r="F1198" s="119"/>
      <c r="G1198" s="147"/>
    </row>
    <row r="1199" spans="1:7" ht="15.75">
      <c r="A1199" s="145"/>
      <c r="B1199" s="146"/>
      <c r="C1199" s="119"/>
      <c r="D1199" s="114"/>
      <c r="E1199" s="115"/>
      <c r="F1199" s="115"/>
      <c r="G1199" s="147"/>
    </row>
    <row r="1200" spans="1:7" ht="15.75">
      <c r="A1200" s="145" t="s">
        <v>501</v>
      </c>
      <c r="B1200" s="146"/>
      <c r="C1200" s="119" t="str">
        <f>+C595</f>
        <v>ПОДОПОЛАГАЧКИ РАДОВИ</v>
      </c>
      <c r="D1200" s="119"/>
      <c r="E1200" s="119"/>
      <c r="F1200" s="115"/>
      <c r="G1200" s="147"/>
    </row>
    <row r="1201" spans="1:7" ht="15.75">
      <c r="A1201" s="145"/>
      <c r="B1201" s="146"/>
      <c r="C1201" s="119"/>
      <c r="D1201" s="114"/>
      <c r="E1201" s="115"/>
      <c r="F1201" s="115"/>
      <c r="G1201" s="147"/>
    </row>
    <row r="1202" spans="1:7" ht="14.25" customHeight="1">
      <c r="A1202" s="145" t="s">
        <v>71</v>
      </c>
      <c r="B1202" s="146"/>
      <c r="C1202" s="152" t="str">
        <f>+C625</f>
        <v>ГИПСАРСКИ РАДОВИ</v>
      </c>
      <c r="D1202" s="152"/>
      <c r="E1202" s="152"/>
      <c r="F1202" s="152"/>
      <c r="G1202" s="149"/>
    </row>
    <row r="1203" spans="1:7" ht="14.25" customHeight="1">
      <c r="A1203" s="145"/>
      <c r="B1203" s="146"/>
      <c r="C1203" s="152"/>
      <c r="D1203" s="152"/>
      <c r="E1203" s="152"/>
      <c r="F1203" s="152"/>
      <c r="G1203" s="149"/>
    </row>
    <row r="1204" spans="1:7" ht="14.25" customHeight="1">
      <c r="A1204" s="145" t="s">
        <v>1203</v>
      </c>
      <c r="B1204" s="146"/>
      <c r="C1204" s="152" t="s">
        <v>1550</v>
      </c>
      <c r="D1204" s="152"/>
      <c r="E1204" s="152"/>
      <c r="F1204" s="152"/>
      <c r="G1204" s="149"/>
    </row>
    <row r="1205" spans="1:7" ht="15.75">
      <c r="A1205" s="145"/>
      <c r="B1205" s="146"/>
      <c r="C1205" s="119"/>
      <c r="D1205" s="114"/>
      <c r="E1205" s="115"/>
      <c r="F1205" s="115"/>
      <c r="G1205" s="147"/>
    </row>
    <row r="1206" spans="1:7" ht="14.25" customHeight="1">
      <c r="A1206" s="145" t="s">
        <v>765</v>
      </c>
      <c r="B1206" s="146"/>
      <c r="C1206" s="152" t="str">
        <f>+C767</f>
        <v>СТОЛАРСКИ РАДОВИ</v>
      </c>
      <c r="D1206" s="152"/>
      <c r="E1206" s="152"/>
      <c r="F1206" s="152"/>
      <c r="G1206" s="149"/>
    </row>
    <row r="1207" spans="1:7" ht="15.75">
      <c r="A1207" s="145"/>
      <c r="B1207" s="146"/>
      <c r="C1207" s="119"/>
      <c r="D1207" s="114"/>
      <c r="E1207" s="115"/>
      <c r="F1207" s="115"/>
      <c r="G1207" s="147"/>
    </row>
    <row r="1208" spans="1:7" ht="14.25" customHeight="1">
      <c r="A1208" s="150" t="s">
        <v>469</v>
      </c>
      <c r="B1208" s="151"/>
      <c r="C1208" s="152" t="str">
        <f>+C817</f>
        <v>АЛУМИНАРИЈА</v>
      </c>
      <c r="D1208" s="152"/>
      <c r="E1208" s="152"/>
      <c r="F1208" s="152"/>
      <c r="G1208" s="147"/>
    </row>
    <row r="1209" spans="1:7" ht="15.75">
      <c r="A1209" s="145"/>
      <c r="B1209" s="146"/>
      <c r="C1209" s="119"/>
      <c r="D1209" s="114"/>
      <c r="E1209" s="115"/>
      <c r="F1209" s="115"/>
      <c r="G1209" s="147"/>
    </row>
    <row r="1210" spans="1:7" ht="15.75">
      <c r="A1210" s="145" t="s">
        <v>5</v>
      </c>
      <c r="B1210" s="146"/>
      <c r="C1210" s="152" t="str">
        <f>+C945</f>
        <v>БРАВАРИЈА</v>
      </c>
      <c r="D1210" s="152"/>
      <c r="E1210" s="152"/>
      <c r="F1210" s="152"/>
      <c r="G1210" s="147"/>
    </row>
    <row r="1211" spans="1:7" ht="15.75">
      <c r="A1211" s="145"/>
      <c r="B1211" s="146"/>
      <c r="C1211" s="152"/>
      <c r="D1211" s="152"/>
      <c r="E1211" s="152"/>
      <c r="F1211" s="152"/>
      <c r="G1211" s="147"/>
    </row>
    <row r="1212" spans="1:7" ht="15.75">
      <c r="A1212" s="145" t="s">
        <v>167</v>
      </c>
      <c r="B1212" s="146"/>
      <c r="C1212" s="152" t="str">
        <f>+C985</f>
        <v>МОЛЕРСКО-ФАРБАРСКИ РАДОВИ</v>
      </c>
      <c r="D1212" s="152"/>
      <c r="E1212" s="152"/>
      <c r="F1212" s="152"/>
      <c r="G1212" s="147"/>
    </row>
    <row r="1213" spans="1:7" ht="15.75">
      <c r="A1213" s="145"/>
      <c r="B1213" s="146"/>
      <c r="C1213" s="119"/>
      <c r="D1213" s="114"/>
      <c r="E1213" s="115"/>
      <c r="F1213" s="115"/>
      <c r="G1213" s="147"/>
    </row>
    <row r="1214" spans="1:7" ht="15.75">
      <c r="A1214" s="145" t="s">
        <v>1579</v>
      </c>
      <c r="B1214" s="146"/>
      <c r="C1214" s="152" t="str">
        <f>+C1016</f>
        <v>РАЗНИ РАДОВИ</v>
      </c>
      <c r="D1214" s="152"/>
      <c r="E1214" s="152"/>
      <c r="F1214" s="152"/>
      <c r="G1214" s="149"/>
    </row>
    <row r="1215" spans="1:7" ht="15.75">
      <c r="A1215" s="145"/>
      <c r="B1215" s="146"/>
      <c r="C1215" s="152"/>
      <c r="D1215" s="152"/>
      <c r="E1215" s="152"/>
      <c r="F1215" s="152"/>
      <c r="G1215" s="149"/>
    </row>
    <row r="1216" spans="1:7" ht="15.75">
      <c r="A1216" s="145" t="s">
        <v>1638</v>
      </c>
      <c r="B1216" s="146"/>
      <c r="C1216" s="152" t="s">
        <v>168</v>
      </c>
      <c r="D1216" s="152"/>
      <c r="E1216" s="152"/>
      <c r="F1216" s="152"/>
      <c r="G1216" s="149"/>
    </row>
    <row r="1217" spans="1:7" ht="14.25" customHeight="1">
      <c r="A1217" s="121"/>
      <c r="B1217" s="122"/>
      <c r="C1217" s="189"/>
      <c r="D1217" s="189"/>
      <c r="E1217" s="189"/>
      <c r="F1217" s="189"/>
      <c r="G1217" s="190"/>
    </row>
    <row r="1218" spans="1:7" s="73" customFormat="1" ht="33.75" customHeight="1">
      <c r="A1218" s="736" t="s">
        <v>179</v>
      </c>
      <c r="B1218" s="736"/>
      <c r="C1218" s="736"/>
      <c r="D1218" s="736"/>
      <c r="E1218" s="736"/>
      <c r="F1218" s="736"/>
      <c r="G1218" s="191"/>
    </row>
    <row r="1219" ht="14.25" customHeight="1"/>
    <row r="1220" ht="14.25" customHeight="1"/>
    <row r="1221" ht="14.25" customHeight="1"/>
    <row r="1222" ht="14.25" customHeight="1"/>
    <row r="1223" ht="14.25" customHeight="1"/>
    <row r="1224" ht="14.25" customHeight="1"/>
    <row r="1225" ht="14.25" customHeight="1"/>
    <row r="1226" spans="1:7" ht="14.25" customHeight="1">
      <c r="A1226" s="157"/>
      <c r="B1226" s="157"/>
      <c r="C1226" s="61"/>
      <c r="D1226" s="61"/>
      <c r="E1226" s="61"/>
      <c r="F1226" s="61"/>
      <c r="G1226" s="61"/>
    </row>
    <row r="1227" spans="1:7" ht="14.25" customHeight="1">
      <c r="A1227" s="157"/>
      <c r="B1227" s="157"/>
      <c r="C1227" s="61"/>
      <c r="D1227" s="61"/>
      <c r="E1227" s="61"/>
      <c r="F1227" s="61"/>
      <c r="G1227" s="61"/>
    </row>
    <row r="1228" spans="1:7" ht="14.25" customHeight="1">
      <c r="A1228" s="157"/>
      <c r="B1228" s="157"/>
      <c r="C1228" s="61"/>
      <c r="D1228" s="61"/>
      <c r="E1228" s="61"/>
      <c r="F1228" s="61"/>
      <c r="G1228" s="61"/>
    </row>
    <row r="1229" spans="1:7" ht="14.25" customHeight="1">
      <c r="A1229" s="157"/>
      <c r="B1229" s="157"/>
      <c r="C1229" s="61"/>
      <c r="D1229" s="61"/>
      <c r="E1229" s="61"/>
      <c r="F1229" s="61"/>
      <c r="G1229" s="61"/>
    </row>
    <row r="1230" spans="1:7" ht="14.25" customHeight="1">
      <c r="A1230" s="157"/>
      <c r="B1230" s="157"/>
      <c r="C1230" s="61"/>
      <c r="D1230" s="61"/>
      <c r="E1230" s="61"/>
      <c r="F1230" s="61"/>
      <c r="G1230" s="61"/>
    </row>
    <row r="1231" spans="1:7" ht="14.25" customHeight="1">
      <c r="A1231" s="157"/>
      <c r="B1231" s="157"/>
      <c r="C1231" s="61"/>
      <c r="D1231" s="61"/>
      <c r="E1231" s="61"/>
      <c r="F1231" s="61"/>
      <c r="G1231" s="61"/>
    </row>
    <row r="1232" spans="1:7" ht="14.25" customHeight="1">
      <c r="A1232" s="157"/>
      <c r="B1232" s="157"/>
      <c r="C1232" s="61"/>
      <c r="D1232" s="61"/>
      <c r="E1232" s="61"/>
      <c r="F1232" s="61"/>
      <c r="G1232" s="61"/>
    </row>
    <row r="1233" spans="1:7" ht="14.25" customHeight="1">
      <c r="A1233" s="157"/>
      <c r="B1233" s="157"/>
      <c r="C1233" s="61"/>
      <c r="D1233" s="61"/>
      <c r="E1233" s="61"/>
      <c r="F1233" s="61"/>
      <c r="G1233" s="61"/>
    </row>
    <row r="1234" spans="1:7" ht="14.25" customHeight="1">
      <c r="A1234" s="157"/>
      <c r="B1234" s="157"/>
      <c r="C1234" s="61"/>
      <c r="D1234" s="61"/>
      <c r="E1234" s="61"/>
      <c r="F1234" s="61"/>
      <c r="G1234" s="61"/>
    </row>
    <row r="1235" spans="1:7" ht="14.25" customHeight="1">
      <c r="A1235" s="157"/>
      <c r="B1235" s="157"/>
      <c r="C1235" s="61"/>
      <c r="D1235" s="61"/>
      <c r="E1235" s="61"/>
      <c r="F1235" s="61"/>
      <c r="G1235" s="61"/>
    </row>
    <row r="1236" spans="1:7" ht="14.25" customHeight="1">
      <c r="A1236" s="157"/>
      <c r="B1236" s="157"/>
      <c r="C1236" s="61"/>
      <c r="D1236" s="61"/>
      <c r="E1236" s="61"/>
      <c r="F1236" s="61"/>
      <c r="G1236" s="61"/>
    </row>
    <row r="1237" spans="1:7" ht="14.25" customHeight="1">
      <c r="A1237" s="157"/>
      <c r="B1237" s="157"/>
      <c r="C1237" s="61"/>
      <c r="D1237" s="61"/>
      <c r="E1237" s="61"/>
      <c r="F1237" s="61"/>
      <c r="G1237" s="61"/>
    </row>
    <row r="1238" spans="1:7" ht="14.25" customHeight="1">
      <c r="A1238" s="157"/>
      <c r="B1238" s="157"/>
      <c r="C1238" s="61"/>
      <c r="D1238" s="61"/>
      <c r="E1238" s="61"/>
      <c r="F1238" s="61"/>
      <c r="G1238" s="61"/>
    </row>
    <row r="1239" spans="1:7" ht="14.25" customHeight="1">
      <c r="A1239" s="157"/>
      <c r="B1239" s="157"/>
      <c r="C1239" s="61"/>
      <c r="D1239" s="61"/>
      <c r="E1239" s="61"/>
      <c r="F1239" s="61"/>
      <c r="G1239" s="61"/>
    </row>
    <row r="1240" spans="1:7" ht="14.25" customHeight="1">
      <c r="A1240" s="157"/>
      <c r="B1240" s="157"/>
      <c r="C1240" s="61"/>
      <c r="D1240" s="61"/>
      <c r="E1240" s="61"/>
      <c r="F1240" s="61"/>
      <c r="G1240" s="61"/>
    </row>
    <row r="1241" spans="1:7" ht="14.25" customHeight="1">
      <c r="A1241" s="157"/>
      <c r="B1241" s="157"/>
      <c r="C1241" s="61"/>
      <c r="D1241" s="61"/>
      <c r="E1241" s="61"/>
      <c r="F1241" s="61"/>
      <c r="G1241" s="61"/>
    </row>
    <row r="1242" spans="1:7" ht="14.25" customHeight="1">
      <c r="A1242" s="157"/>
      <c r="B1242" s="157"/>
      <c r="C1242" s="61"/>
      <c r="D1242" s="61"/>
      <c r="E1242" s="61"/>
      <c r="F1242" s="61"/>
      <c r="G1242" s="61"/>
    </row>
    <row r="1243" spans="1:7" ht="14.25" customHeight="1">
      <c r="A1243" s="157"/>
      <c r="B1243" s="157"/>
      <c r="C1243" s="61"/>
      <c r="D1243" s="61"/>
      <c r="E1243" s="61"/>
      <c r="F1243" s="61"/>
      <c r="G1243" s="61"/>
    </row>
    <row r="1244" spans="1:7" ht="14.25" customHeight="1">
      <c r="A1244" s="157"/>
      <c r="B1244" s="157"/>
      <c r="C1244" s="61"/>
      <c r="D1244" s="61"/>
      <c r="E1244" s="61"/>
      <c r="F1244" s="61"/>
      <c r="G1244" s="61"/>
    </row>
    <row r="1245" spans="1:7" ht="14.25" customHeight="1">
      <c r="A1245" s="157"/>
      <c r="B1245" s="157"/>
      <c r="C1245" s="61"/>
      <c r="D1245" s="61"/>
      <c r="E1245" s="61"/>
      <c r="F1245" s="61"/>
      <c r="G1245" s="61"/>
    </row>
    <row r="1246" spans="1:7" ht="14.25" customHeight="1">
      <c r="A1246" s="157"/>
      <c r="B1246" s="157"/>
      <c r="C1246" s="61"/>
      <c r="D1246" s="61"/>
      <c r="E1246" s="61"/>
      <c r="F1246" s="61"/>
      <c r="G1246" s="61"/>
    </row>
    <row r="1247" spans="1:7" ht="14.25" customHeight="1">
      <c r="A1247" s="157"/>
      <c r="B1247" s="157"/>
      <c r="C1247" s="61"/>
      <c r="D1247" s="61"/>
      <c r="E1247" s="61"/>
      <c r="F1247" s="61"/>
      <c r="G1247" s="61"/>
    </row>
    <row r="1248" spans="1:7" ht="14.25" customHeight="1">
      <c r="A1248" s="157"/>
      <c r="B1248" s="157"/>
      <c r="C1248" s="61"/>
      <c r="D1248" s="61"/>
      <c r="E1248" s="61"/>
      <c r="F1248" s="61"/>
      <c r="G1248" s="61"/>
    </row>
    <row r="1249" spans="1:7" ht="14.25" customHeight="1">
      <c r="A1249" s="157"/>
      <c r="B1249" s="157"/>
      <c r="C1249" s="61"/>
      <c r="D1249" s="61"/>
      <c r="E1249" s="61"/>
      <c r="F1249" s="61"/>
      <c r="G1249" s="61"/>
    </row>
    <row r="1250" spans="1:7" ht="14.25" customHeight="1">
      <c r="A1250" s="157"/>
      <c r="B1250" s="157"/>
      <c r="C1250" s="61"/>
      <c r="D1250" s="61"/>
      <c r="E1250" s="61"/>
      <c r="F1250" s="61"/>
      <c r="G1250" s="61"/>
    </row>
    <row r="1251" spans="1:7" ht="14.25" customHeight="1">
      <c r="A1251" s="157"/>
      <c r="B1251" s="157"/>
      <c r="C1251" s="61"/>
      <c r="D1251" s="61"/>
      <c r="E1251" s="61"/>
      <c r="F1251" s="61"/>
      <c r="G1251" s="61"/>
    </row>
    <row r="1252" spans="1:7" ht="14.25" customHeight="1">
      <c r="A1252" s="157"/>
      <c r="B1252" s="157"/>
      <c r="C1252" s="61"/>
      <c r="D1252" s="61"/>
      <c r="E1252" s="61"/>
      <c r="F1252" s="61"/>
      <c r="G1252" s="61"/>
    </row>
    <row r="1253" spans="1:7" ht="14.25" customHeight="1">
      <c r="A1253" s="157"/>
      <c r="B1253" s="157"/>
      <c r="C1253" s="61"/>
      <c r="D1253" s="61"/>
      <c r="E1253" s="61"/>
      <c r="F1253" s="61"/>
      <c r="G1253" s="61"/>
    </row>
    <row r="1254" spans="1:7" ht="14.25" customHeight="1">
      <c r="A1254" s="157"/>
      <c r="B1254" s="157"/>
      <c r="C1254" s="61"/>
      <c r="D1254" s="61"/>
      <c r="E1254" s="61"/>
      <c r="F1254" s="61"/>
      <c r="G1254" s="61"/>
    </row>
    <row r="1255" spans="1:7" ht="14.25" customHeight="1">
      <c r="A1255" s="157"/>
      <c r="B1255" s="157"/>
      <c r="C1255" s="61"/>
      <c r="D1255" s="61"/>
      <c r="E1255" s="61"/>
      <c r="F1255" s="61"/>
      <c r="G1255" s="61"/>
    </row>
    <row r="1256" spans="1:7" ht="14.25" customHeight="1">
      <c r="A1256" s="157"/>
      <c r="B1256" s="157"/>
      <c r="C1256" s="61"/>
      <c r="D1256" s="61"/>
      <c r="E1256" s="61"/>
      <c r="F1256" s="61"/>
      <c r="G1256" s="61"/>
    </row>
    <row r="1257" spans="1:7" ht="14.25" customHeight="1">
      <c r="A1257" s="157"/>
      <c r="B1257" s="157"/>
      <c r="C1257" s="61"/>
      <c r="D1257" s="61"/>
      <c r="E1257" s="61"/>
      <c r="F1257" s="61"/>
      <c r="G1257" s="61"/>
    </row>
    <row r="1258" spans="1:7" ht="14.25" customHeight="1">
      <c r="A1258" s="157"/>
      <c r="B1258" s="157"/>
      <c r="C1258" s="61"/>
      <c r="D1258" s="61"/>
      <c r="E1258" s="61"/>
      <c r="F1258" s="61"/>
      <c r="G1258" s="61"/>
    </row>
    <row r="1259" spans="1:7" ht="14.25" customHeight="1">
      <c r="A1259" s="157"/>
      <c r="B1259" s="157"/>
      <c r="C1259" s="61"/>
      <c r="D1259" s="61"/>
      <c r="E1259" s="61"/>
      <c r="F1259" s="61"/>
      <c r="G1259" s="61"/>
    </row>
    <row r="1260" spans="1:7" ht="14.25" customHeight="1">
      <c r="A1260" s="157"/>
      <c r="B1260" s="157"/>
      <c r="C1260" s="61"/>
      <c r="D1260" s="61"/>
      <c r="E1260" s="61"/>
      <c r="F1260" s="61"/>
      <c r="G1260" s="61"/>
    </row>
    <row r="1261" spans="1:7" ht="14.25" customHeight="1">
      <c r="A1261" s="157"/>
      <c r="B1261" s="157"/>
      <c r="C1261" s="61"/>
      <c r="D1261" s="61"/>
      <c r="E1261" s="61"/>
      <c r="F1261" s="61"/>
      <c r="G1261" s="61"/>
    </row>
    <row r="1262" spans="1:7" ht="14.25" customHeight="1">
      <c r="A1262" s="157"/>
      <c r="B1262" s="157"/>
      <c r="C1262" s="61"/>
      <c r="D1262" s="61"/>
      <c r="E1262" s="61"/>
      <c r="F1262" s="61"/>
      <c r="G1262" s="61"/>
    </row>
    <row r="1263" spans="1:7" ht="14.25" customHeight="1">
      <c r="A1263" s="157"/>
      <c r="B1263" s="157"/>
      <c r="C1263" s="61"/>
      <c r="D1263" s="61"/>
      <c r="E1263" s="61"/>
      <c r="F1263" s="61"/>
      <c r="G1263" s="61"/>
    </row>
    <row r="1264" spans="1:7" ht="14.25" customHeight="1">
      <c r="A1264" s="157"/>
      <c r="B1264" s="157"/>
      <c r="C1264" s="61"/>
      <c r="D1264" s="61"/>
      <c r="E1264" s="61"/>
      <c r="F1264" s="61"/>
      <c r="G1264" s="61"/>
    </row>
    <row r="1265" spans="1:7" ht="14.25" customHeight="1">
      <c r="A1265" s="157"/>
      <c r="B1265" s="157"/>
      <c r="C1265" s="61"/>
      <c r="D1265" s="61"/>
      <c r="E1265" s="61"/>
      <c r="F1265" s="61"/>
      <c r="G1265" s="61"/>
    </row>
    <row r="1266" spans="1:7" ht="14.25" customHeight="1">
      <c r="A1266" s="157"/>
      <c r="B1266" s="157"/>
      <c r="C1266" s="61"/>
      <c r="D1266" s="61"/>
      <c r="E1266" s="61"/>
      <c r="F1266" s="61"/>
      <c r="G1266" s="61"/>
    </row>
    <row r="1267" spans="1:7" ht="14.25" customHeight="1">
      <c r="A1267" s="157"/>
      <c r="B1267" s="157"/>
      <c r="C1267" s="61"/>
      <c r="D1267" s="61"/>
      <c r="E1267" s="61"/>
      <c r="F1267" s="61"/>
      <c r="G1267" s="61"/>
    </row>
    <row r="1268" spans="1:7" ht="14.25" customHeight="1">
      <c r="A1268" s="157"/>
      <c r="B1268" s="157"/>
      <c r="C1268" s="61"/>
      <c r="D1268" s="61"/>
      <c r="E1268" s="61"/>
      <c r="F1268" s="61"/>
      <c r="G1268" s="61"/>
    </row>
    <row r="1269" spans="1:7" ht="14.25" customHeight="1">
      <c r="A1269" s="157"/>
      <c r="B1269" s="157"/>
      <c r="C1269" s="61"/>
      <c r="D1269" s="61"/>
      <c r="E1269" s="61"/>
      <c r="F1269" s="61"/>
      <c r="G1269" s="61"/>
    </row>
    <row r="1270" spans="1:7" ht="14.25" customHeight="1">
      <c r="A1270" s="157"/>
      <c r="B1270" s="157"/>
      <c r="C1270" s="61"/>
      <c r="D1270" s="61"/>
      <c r="E1270" s="61"/>
      <c r="F1270" s="61"/>
      <c r="G1270" s="61"/>
    </row>
    <row r="1271" spans="1:7" ht="14.25" customHeight="1">
      <c r="A1271" s="157"/>
      <c r="B1271" s="157"/>
      <c r="C1271" s="61"/>
      <c r="D1271" s="61"/>
      <c r="E1271" s="61"/>
      <c r="F1271" s="61"/>
      <c r="G1271" s="61"/>
    </row>
    <row r="1272" spans="1:7" ht="14.25" customHeight="1">
      <c r="A1272" s="157"/>
      <c r="B1272" s="157"/>
      <c r="C1272" s="61"/>
      <c r="D1272" s="61"/>
      <c r="E1272" s="61"/>
      <c r="F1272" s="61"/>
      <c r="G1272" s="61"/>
    </row>
  </sheetData>
  <sheetProtection/>
  <mergeCells count="26">
    <mergeCell ref="A1181:G1181"/>
    <mergeCell ref="A1182:G1182"/>
    <mergeCell ref="A1218:F1218"/>
    <mergeCell ref="C1186:E1186"/>
    <mergeCell ref="A815:F815"/>
    <mergeCell ref="A943:F943"/>
    <mergeCell ref="A983:F983"/>
    <mergeCell ref="A1014:F1014"/>
    <mergeCell ref="A1172:F1172"/>
    <mergeCell ref="A1179:F1179"/>
    <mergeCell ref="A464:F464"/>
    <mergeCell ref="A546:F546"/>
    <mergeCell ref="A593:F593"/>
    <mergeCell ref="A623:F623"/>
    <mergeCell ref="A726:F726"/>
    <mergeCell ref="A765:F765"/>
    <mergeCell ref="A1:G1"/>
    <mergeCell ref="A2:G2"/>
    <mergeCell ref="A3:G11"/>
    <mergeCell ref="A12:G12"/>
    <mergeCell ref="C1184:E1184"/>
    <mergeCell ref="A355:F355"/>
    <mergeCell ref="A381:F381"/>
    <mergeCell ref="A395:F395"/>
    <mergeCell ref="A437:F437"/>
    <mergeCell ref="A457:F457"/>
  </mergeCells>
  <printOptions/>
  <pageMargins left="0.7" right="0.7" top="0.75" bottom="0.75" header="0.3" footer="0.3"/>
  <pageSetup horizontalDpi="600" verticalDpi="600" orientation="portrait" paperSize="9" scale="72" r:id="rId1"/>
  <rowBreaks count="17" manualBreakCount="17">
    <brk id="24" max="6" man="1"/>
    <brk id="67" max="6" man="1"/>
    <brk id="125" max="6" man="1"/>
    <brk id="252" max="6" man="1"/>
    <brk id="330" max="6" man="1"/>
    <brk id="363" max="6" man="1"/>
    <brk id="405" max="6" man="1"/>
    <brk id="474" max="6" man="1"/>
    <brk id="570" max="6" man="1"/>
    <brk id="597" max="6" man="1"/>
    <brk id="623" max="6" man="1"/>
    <brk id="766" max="6" man="1"/>
    <brk id="869" max="6" man="1"/>
    <brk id="1006" max="6" man="1"/>
    <brk id="1107" max="6" man="1"/>
    <brk id="1159" max="6" man="1"/>
    <brk id="1179" max="6" man="1"/>
  </rowBreaks>
</worksheet>
</file>

<file path=xl/worksheets/sheet2.xml><?xml version="1.0" encoding="utf-8"?>
<worksheet xmlns="http://schemas.openxmlformats.org/spreadsheetml/2006/main" xmlns:r="http://schemas.openxmlformats.org/officeDocument/2006/relationships">
  <dimension ref="A1:H177"/>
  <sheetViews>
    <sheetView view="pageBreakPreview" zoomScale="110" zoomScaleSheetLayoutView="110" zoomScalePageLayoutView="0" workbookViewId="0" topLeftCell="A108">
      <selection activeCell="I177" sqref="I177"/>
    </sheetView>
  </sheetViews>
  <sheetFormatPr defaultColWidth="9.140625" defaultRowHeight="12.75"/>
  <cols>
    <col min="1" max="1" width="5.57421875" style="216" customWidth="1"/>
    <col min="2" max="2" width="47.421875" style="83" customWidth="1"/>
    <col min="3" max="3" width="6.421875" style="248" customWidth="1"/>
    <col min="4" max="4" width="10.421875" style="210" customWidth="1"/>
    <col min="5" max="5" width="12.8515625" style="210" customWidth="1"/>
    <col min="6" max="6" width="21.7109375" style="210" customWidth="1"/>
    <col min="7" max="16384" width="9.140625" style="211" customWidth="1"/>
  </cols>
  <sheetData>
    <row r="1" spans="1:6" ht="18.75" customHeight="1">
      <c r="A1" s="221" t="s">
        <v>1304</v>
      </c>
      <c r="B1" s="742" t="s">
        <v>1305</v>
      </c>
      <c r="C1" s="742"/>
      <c r="D1" s="742"/>
      <c r="E1" s="742"/>
      <c r="F1" s="742"/>
    </row>
    <row r="2" spans="1:7" s="72" customFormat="1" ht="409.5" customHeight="1">
      <c r="A2" s="741" t="s">
        <v>1882</v>
      </c>
      <c r="B2" s="741"/>
      <c r="C2" s="741"/>
      <c r="D2" s="741"/>
      <c r="E2" s="741"/>
      <c r="F2" s="741"/>
      <c r="G2" s="211"/>
    </row>
    <row r="3" spans="1:6" ht="15.75">
      <c r="A3" s="222" t="s">
        <v>1886</v>
      </c>
      <c r="B3" s="78" t="s">
        <v>1883</v>
      </c>
      <c r="C3" s="223" t="s">
        <v>1884</v>
      </c>
      <c r="D3" s="224" t="s">
        <v>1885</v>
      </c>
      <c r="E3" s="224" t="s">
        <v>1310</v>
      </c>
      <c r="F3" s="224" t="s">
        <v>1311</v>
      </c>
    </row>
    <row r="4" spans="1:6" ht="15.75">
      <c r="A4" s="261">
        <v>1</v>
      </c>
      <c r="B4" s="171" t="s">
        <v>1312</v>
      </c>
      <c r="C4" s="223"/>
      <c r="D4" s="262"/>
      <c r="E4" s="262"/>
      <c r="F4" s="262"/>
    </row>
    <row r="5" spans="1:6" ht="121.5" customHeight="1">
      <c r="A5" s="185" t="s">
        <v>1313</v>
      </c>
      <c r="B5" s="102" t="s">
        <v>1314</v>
      </c>
      <c r="C5" s="113"/>
      <c r="D5" s="227"/>
      <c r="E5" s="227"/>
      <c r="F5" s="227"/>
    </row>
    <row r="6" spans="1:6" ht="15" customHeight="1">
      <c r="A6" s="228"/>
      <c r="B6" s="102" t="s">
        <v>1315</v>
      </c>
      <c r="C6" s="113" t="s">
        <v>206</v>
      </c>
      <c r="D6" s="227">
        <v>4</v>
      </c>
      <c r="E6" s="227"/>
      <c r="F6" s="227"/>
    </row>
    <row r="7" spans="1:6" ht="12.75" customHeight="1">
      <c r="A7" s="228"/>
      <c r="B7" s="102" t="s">
        <v>1316</v>
      </c>
      <c r="C7" s="113" t="s">
        <v>206</v>
      </c>
      <c r="D7" s="227">
        <v>23</v>
      </c>
      <c r="E7" s="227"/>
      <c r="F7" s="227"/>
    </row>
    <row r="8" spans="1:6" ht="12.75" customHeight="1">
      <c r="A8" s="228"/>
      <c r="B8" s="102" t="s">
        <v>1317</v>
      </c>
      <c r="C8" s="113" t="s">
        <v>206</v>
      </c>
      <c r="D8" s="227">
        <v>12</v>
      </c>
      <c r="E8" s="227"/>
      <c r="F8" s="227"/>
    </row>
    <row r="9" spans="1:6" ht="15" customHeight="1">
      <c r="A9" s="228"/>
      <c r="B9" s="102" t="s">
        <v>1318</v>
      </c>
      <c r="C9" s="113" t="s">
        <v>206</v>
      </c>
      <c r="D9" s="227">
        <v>1</v>
      </c>
      <c r="E9" s="227"/>
      <c r="F9" s="227"/>
    </row>
    <row r="10" spans="1:6" ht="128.25" customHeight="1">
      <c r="A10" s="185" t="s">
        <v>1319</v>
      </c>
      <c r="B10" s="102" t="s">
        <v>1320</v>
      </c>
      <c r="C10" s="113"/>
      <c r="D10" s="227"/>
      <c r="E10" s="227"/>
      <c r="F10" s="227"/>
    </row>
    <row r="11" spans="1:6" ht="12.75" customHeight="1">
      <c r="A11" s="228"/>
      <c r="B11" s="102" t="s">
        <v>1321</v>
      </c>
      <c r="C11" s="113" t="s">
        <v>206</v>
      </c>
      <c r="D11" s="227">
        <v>5</v>
      </c>
      <c r="E11" s="227"/>
      <c r="F11" s="227"/>
    </row>
    <row r="12" spans="1:6" ht="12.75" customHeight="1">
      <c r="A12" s="228"/>
      <c r="B12" s="102" t="s">
        <v>1322</v>
      </c>
      <c r="C12" s="113" t="s">
        <v>206</v>
      </c>
      <c r="D12" s="227">
        <v>10</v>
      </c>
      <c r="E12" s="227"/>
      <c r="F12" s="227"/>
    </row>
    <row r="13" spans="1:6" ht="12.75" customHeight="1">
      <c r="A13" s="228"/>
      <c r="B13" s="102" t="s">
        <v>1323</v>
      </c>
      <c r="C13" s="113" t="s">
        <v>206</v>
      </c>
      <c r="D13" s="227">
        <v>5</v>
      </c>
      <c r="E13" s="227"/>
      <c r="F13" s="227"/>
    </row>
    <row r="14" spans="1:6" ht="14.25" customHeight="1">
      <c r="A14" s="228"/>
      <c r="B14" s="102" t="s">
        <v>1324</v>
      </c>
      <c r="C14" s="113" t="s">
        <v>206</v>
      </c>
      <c r="D14" s="227">
        <v>10</v>
      </c>
      <c r="E14" s="227"/>
      <c r="F14" s="227"/>
    </row>
    <row r="15" spans="1:6" ht="14.25" customHeight="1">
      <c r="A15" s="228"/>
      <c r="B15" s="102" t="s">
        <v>1325</v>
      </c>
      <c r="C15" s="113" t="s">
        <v>206</v>
      </c>
      <c r="D15" s="227">
        <v>5</v>
      </c>
      <c r="E15" s="227"/>
      <c r="F15" s="227"/>
    </row>
    <row r="16" spans="1:6" ht="14.25" customHeight="1">
      <c r="A16" s="228"/>
      <c r="B16" s="102" t="s">
        <v>1326</v>
      </c>
      <c r="C16" s="113" t="s">
        <v>206</v>
      </c>
      <c r="D16" s="227">
        <v>3</v>
      </c>
      <c r="E16" s="227"/>
      <c r="F16" s="227"/>
    </row>
    <row r="17" spans="1:6" ht="138" customHeight="1">
      <c r="A17" s="228" t="s">
        <v>1327</v>
      </c>
      <c r="B17" s="102" t="s">
        <v>1328</v>
      </c>
      <c r="C17" s="113" t="s">
        <v>626</v>
      </c>
      <c r="D17" s="227">
        <v>100</v>
      </c>
      <c r="E17" s="227"/>
      <c r="F17" s="227"/>
    </row>
    <row r="18" spans="1:6" ht="121.5" customHeight="1">
      <c r="A18" s="228" t="s">
        <v>1329</v>
      </c>
      <c r="B18" s="102" t="s">
        <v>1330</v>
      </c>
      <c r="C18" s="113" t="s">
        <v>626</v>
      </c>
      <c r="D18" s="227">
        <v>40</v>
      </c>
      <c r="E18" s="227"/>
      <c r="F18" s="227"/>
    </row>
    <row r="19" spans="1:6" ht="128.25" customHeight="1">
      <c r="A19" s="229" t="s">
        <v>1331</v>
      </c>
      <c r="B19" s="102" t="s">
        <v>1332</v>
      </c>
      <c r="C19" s="213" t="s">
        <v>193</v>
      </c>
      <c r="D19" s="227">
        <v>8</v>
      </c>
      <c r="E19" s="227"/>
      <c r="F19" s="227"/>
    </row>
    <row r="20" spans="1:6" ht="162.75" customHeight="1">
      <c r="A20" s="230" t="s">
        <v>1333</v>
      </c>
      <c r="B20" s="166" t="s">
        <v>1334</v>
      </c>
      <c r="C20" s="213" t="s">
        <v>1335</v>
      </c>
      <c r="D20" s="227">
        <v>10</v>
      </c>
      <c r="E20" s="227"/>
      <c r="F20" s="227"/>
    </row>
    <row r="21" spans="1:6" ht="15.75">
      <c r="A21" s="230"/>
      <c r="B21" s="166"/>
      <c r="C21" s="113"/>
      <c r="D21" s="227"/>
      <c r="E21" s="227"/>
      <c r="F21" s="227"/>
    </row>
    <row r="22" spans="1:6" ht="15.75">
      <c r="A22" s="266" t="s">
        <v>189</v>
      </c>
      <c r="B22" s="738" t="s">
        <v>1336</v>
      </c>
      <c r="C22" s="739"/>
      <c r="D22" s="739"/>
      <c r="E22" s="740"/>
      <c r="F22" s="262"/>
    </row>
    <row r="23" spans="1:6" ht="15.75">
      <c r="A23" s="230"/>
      <c r="B23" s="166"/>
      <c r="C23" s="113"/>
      <c r="D23" s="227"/>
      <c r="E23" s="227"/>
      <c r="F23" s="227"/>
    </row>
    <row r="24" spans="1:6" ht="15.75">
      <c r="A24" s="261">
        <v>2</v>
      </c>
      <c r="B24" s="171" t="s">
        <v>1337</v>
      </c>
      <c r="C24" s="223"/>
      <c r="D24" s="262"/>
      <c r="E24" s="262"/>
      <c r="F24" s="262"/>
    </row>
    <row r="25" spans="1:7" ht="15.75">
      <c r="A25" s="212" t="s">
        <v>1306</v>
      </c>
      <c r="B25" s="113" t="s">
        <v>1307</v>
      </c>
      <c r="C25" s="213" t="s">
        <v>1308</v>
      </c>
      <c r="D25" s="215" t="s">
        <v>1309</v>
      </c>
      <c r="E25" s="215" t="s">
        <v>1310</v>
      </c>
      <c r="F25" s="215" t="s">
        <v>1311</v>
      </c>
      <c r="G25" s="88"/>
    </row>
    <row r="26" spans="1:6" ht="90" customHeight="1">
      <c r="A26" s="231" t="s">
        <v>1338</v>
      </c>
      <c r="B26" s="102" t="s">
        <v>1339</v>
      </c>
      <c r="C26" s="113"/>
      <c r="D26" s="227"/>
      <c r="E26" s="227"/>
      <c r="F26" s="227"/>
    </row>
    <row r="27" spans="1:6" ht="12.75" customHeight="1">
      <c r="A27" s="231"/>
      <c r="B27" s="102" t="s">
        <v>1340</v>
      </c>
      <c r="C27" s="113" t="s">
        <v>193</v>
      </c>
      <c r="D27" s="227">
        <v>2</v>
      </c>
      <c r="E27" s="227"/>
      <c r="F27" s="227"/>
    </row>
    <row r="28" spans="1:6" ht="182.25" customHeight="1">
      <c r="A28" s="232" t="s">
        <v>1341</v>
      </c>
      <c r="B28" s="102" t="s">
        <v>1342</v>
      </c>
      <c r="C28" s="213"/>
      <c r="D28" s="227"/>
      <c r="E28" s="227"/>
      <c r="F28" s="227"/>
    </row>
    <row r="29" spans="1:6" ht="13.5" customHeight="1">
      <c r="A29" s="232"/>
      <c r="B29" s="102" t="s">
        <v>1343</v>
      </c>
      <c r="C29" s="213"/>
      <c r="D29" s="227"/>
      <c r="E29" s="227"/>
      <c r="F29" s="227"/>
    </row>
    <row r="30" spans="1:6" ht="12.75" customHeight="1">
      <c r="A30" s="232"/>
      <c r="B30" s="102" t="s">
        <v>1344</v>
      </c>
      <c r="C30" s="213"/>
      <c r="D30" s="227"/>
      <c r="E30" s="227"/>
      <c r="F30" s="227"/>
    </row>
    <row r="31" spans="1:6" ht="15.75">
      <c r="A31" s="232"/>
      <c r="B31" s="233" t="s">
        <v>1345</v>
      </c>
      <c r="C31" s="213" t="s">
        <v>89</v>
      </c>
      <c r="D31" s="227">
        <v>8</v>
      </c>
      <c r="E31" s="227"/>
      <c r="F31" s="227"/>
    </row>
    <row r="32" spans="1:6" ht="15.75">
      <c r="A32" s="232"/>
      <c r="B32" s="233" t="s">
        <v>1346</v>
      </c>
      <c r="C32" s="213" t="s">
        <v>89</v>
      </c>
      <c r="D32" s="227">
        <v>2</v>
      </c>
      <c r="E32" s="227"/>
      <c r="F32" s="227"/>
    </row>
    <row r="33" spans="1:6" ht="139.5" customHeight="1">
      <c r="A33" s="234" t="s">
        <v>1347</v>
      </c>
      <c r="B33" s="102" t="s">
        <v>1348</v>
      </c>
      <c r="C33" s="213"/>
      <c r="D33" s="227"/>
      <c r="E33" s="227"/>
      <c r="F33" s="227"/>
    </row>
    <row r="34" spans="1:6" ht="12.75" customHeight="1">
      <c r="A34" s="232"/>
      <c r="B34" s="102" t="s">
        <v>1349</v>
      </c>
      <c r="C34" s="213" t="s">
        <v>1350</v>
      </c>
      <c r="D34" s="227">
        <v>1</v>
      </c>
      <c r="E34" s="227"/>
      <c r="F34" s="227"/>
    </row>
    <row r="35" spans="1:6" ht="126" customHeight="1">
      <c r="A35" s="232" t="s">
        <v>1351</v>
      </c>
      <c r="B35" s="166" t="s">
        <v>1993</v>
      </c>
      <c r="C35" s="213"/>
      <c r="D35" s="227"/>
      <c r="E35" s="227"/>
      <c r="F35" s="227"/>
    </row>
    <row r="36" spans="1:6" ht="15.75">
      <c r="A36" s="232"/>
      <c r="B36" s="102" t="s">
        <v>1349</v>
      </c>
      <c r="C36" s="213" t="s">
        <v>1350</v>
      </c>
      <c r="D36" s="227">
        <v>1</v>
      </c>
      <c r="E36" s="227"/>
      <c r="F36" s="227"/>
    </row>
    <row r="37" spans="1:6" ht="166.5" customHeight="1">
      <c r="A37" s="230" t="s">
        <v>1352</v>
      </c>
      <c r="B37" s="166" t="s">
        <v>1353</v>
      </c>
      <c r="C37" s="213"/>
      <c r="D37" s="227"/>
      <c r="E37" s="227"/>
      <c r="F37" s="227"/>
    </row>
    <row r="38" spans="1:6" ht="13.5" customHeight="1">
      <c r="A38" s="232"/>
      <c r="B38" s="102" t="s">
        <v>1349</v>
      </c>
      <c r="C38" s="214" t="s">
        <v>1880</v>
      </c>
      <c r="D38" s="227">
        <v>6</v>
      </c>
      <c r="E38" s="227"/>
      <c r="F38" s="227"/>
    </row>
    <row r="39" spans="1:6" ht="117" customHeight="1">
      <c r="A39" s="235" t="s">
        <v>1354</v>
      </c>
      <c r="B39" s="102" t="s">
        <v>1355</v>
      </c>
      <c r="C39" s="214" t="s">
        <v>1880</v>
      </c>
      <c r="D39" s="237">
        <v>4</v>
      </c>
      <c r="E39" s="227"/>
      <c r="F39" s="227"/>
    </row>
    <row r="40" spans="1:6" ht="15.75">
      <c r="A40" s="230" t="s">
        <v>1356</v>
      </c>
      <c r="B40" s="236" t="s">
        <v>1357</v>
      </c>
      <c r="C40" s="213"/>
      <c r="D40" s="237"/>
      <c r="E40" s="237"/>
      <c r="F40" s="237"/>
    </row>
    <row r="41" spans="1:6" ht="219" customHeight="1">
      <c r="A41" s="230"/>
      <c r="B41" s="102" t="s">
        <v>1358</v>
      </c>
      <c r="C41" s="213"/>
      <c r="D41" s="237"/>
      <c r="E41" s="237"/>
      <c r="F41" s="237"/>
    </row>
    <row r="42" spans="1:6" ht="15" customHeight="1">
      <c r="A42" s="230"/>
      <c r="B42" s="236" t="s">
        <v>1359</v>
      </c>
      <c r="C42" s="213"/>
      <c r="D42" s="237"/>
      <c r="E42" s="237"/>
      <c r="F42" s="237"/>
    </row>
    <row r="43" spans="1:6" ht="15" customHeight="1">
      <c r="A43" s="230"/>
      <c r="B43" s="236" t="s">
        <v>1360</v>
      </c>
      <c r="C43" s="213" t="s">
        <v>206</v>
      </c>
      <c r="D43" s="237">
        <v>1</v>
      </c>
      <c r="E43" s="237"/>
      <c r="F43" s="237"/>
    </row>
    <row r="44" spans="1:6" ht="17.25" customHeight="1" hidden="1">
      <c r="A44" s="230"/>
      <c r="B44" s="236"/>
      <c r="C44" s="213"/>
      <c r="D44" s="237"/>
      <c r="E44" s="237"/>
      <c r="F44" s="237"/>
    </row>
    <row r="45" spans="1:6" ht="17.25" customHeight="1" hidden="1">
      <c r="A45" s="230"/>
      <c r="B45" s="236"/>
      <c r="C45" s="213"/>
      <c r="D45" s="237"/>
      <c r="E45" s="237"/>
      <c r="F45" s="237"/>
    </row>
    <row r="46" spans="1:6" ht="12" customHeight="1">
      <c r="A46" s="230"/>
      <c r="B46" s="236" t="s">
        <v>1361</v>
      </c>
      <c r="C46" s="213" t="s">
        <v>1362</v>
      </c>
      <c r="D46" s="237">
        <v>1.5</v>
      </c>
      <c r="E46" s="237"/>
      <c r="F46" s="237"/>
    </row>
    <row r="47" spans="1:6" ht="15.75">
      <c r="A47" s="230" t="s">
        <v>1363</v>
      </c>
      <c r="B47" s="236" t="s">
        <v>1364</v>
      </c>
      <c r="C47" s="213"/>
      <c r="D47" s="237"/>
      <c r="E47" s="237"/>
      <c r="F47" s="237"/>
    </row>
    <row r="48" spans="1:6" ht="89.25" customHeight="1">
      <c r="A48" s="230"/>
      <c r="B48" s="102" t="s">
        <v>1365</v>
      </c>
      <c r="C48" s="213"/>
      <c r="D48" s="237"/>
      <c r="E48" s="237"/>
      <c r="F48" s="237"/>
    </row>
    <row r="49" spans="1:6" ht="15.75" customHeight="1">
      <c r="A49" s="230"/>
      <c r="B49" s="236" t="s">
        <v>1366</v>
      </c>
      <c r="C49" s="213" t="s">
        <v>89</v>
      </c>
      <c r="D49" s="237">
        <v>0.8</v>
      </c>
      <c r="E49" s="237"/>
      <c r="F49" s="237"/>
    </row>
    <row r="50" spans="1:6" ht="17.25" customHeight="1" hidden="1">
      <c r="A50" s="230"/>
      <c r="B50" s="236"/>
      <c r="C50" s="213"/>
      <c r="D50" s="237"/>
      <c r="E50" s="237"/>
      <c r="F50" s="237"/>
    </row>
    <row r="51" spans="1:6" ht="17.25" customHeight="1" hidden="1">
      <c r="A51" s="230"/>
      <c r="B51" s="236"/>
      <c r="C51" s="213"/>
      <c r="D51" s="237"/>
      <c r="E51" s="237"/>
      <c r="F51" s="237"/>
    </row>
    <row r="52" spans="1:6" ht="132" customHeight="1">
      <c r="A52" s="230" t="s">
        <v>1367</v>
      </c>
      <c r="B52" s="166" t="s">
        <v>1368</v>
      </c>
      <c r="C52" s="213"/>
      <c r="D52" s="227"/>
      <c r="E52" s="227"/>
      <c r="F52" s="227"/>
    </row>
    <row r="53" spans="1:6" ht="14.25" customHeight="1">
      <c r="A53" s="230"/>
      <c r="B53" s="166" t="s">
        <v>1369</v>
      </c>
      <c r="C53" s="213" t="s">
        <v>206</v>
      </c>
      <c r="D53" s="227">
        <v>1</v>
      </c>
      <c r="E53" s="227"/>
      <c r="F53" s="227"/>
    </row>
    <row r="54" spans="1:6" ht="87" customHeight="1">
      <c r="A54" s="230" t="s">
        <v>1370</v>
      </c>
      <c r="B54" s="102" t="s">
        <v>1371</v>
      </c>
      <c r="C54" s="213" t="s">
        <v>206</v>
      </c>
      <c r="D54" s="237">
        <v>4</v>
      </c>
      <c r="E54" s="237"/>
      <c r="F54" s="237"/>
    </row>
    <row r="55" spans="1:6" ht="12" customHeight="1">
      <c r="A55" s="238"/>
      <c r="B55" s="102"/>
      <c r="C55" s="213"/>
      <c r="D55" s="227"/>
      <c r="E55" s="227"/>
      <c r="F55" s="227"/>
    </row>
    <row r="56" spans="1:6" ht="15.75">
      <c r="A56" s="267" t="s">
        <v>194</v>
      </c>
      <c r="B56" s="738" t="s">
        <v>1372</v>
      </c>
      <c r="C56" s="739"/>
      <c r="D56" s="739"/>
      <c r="E56" s="740"/>
      <c r="F56" s="262"/>
    </row>
    <row r="57" spans="1:6" ht="15.75">
      <c r="A57" s="238"/>
      <c r="B57" s="102"/>
      <c r="C57" s="213"/>
      <c r="D57" s="227"/>
      <c r="E57" s="227"/>
      <c r="F57" s="227"/>
    </row>
    <row r="58" spans="1:6" ht="15.75">
      <c r="A58" s="268" t="s">
        <v>198</v>
      </c>
      <c r="B58" s="171" t="s">
        <v>1373</v>
      </c>
      <c r="C58" s="223"/>
      <c r="D58" s="262"/>
      <c r="E58" s="262"/>
      <c r="F58" s="262"/>
    </row>
    <row r="59" spans="1:6" ht="15.75">
      <c r="A59" s="212" t="s">
        <v>1306</v>
      </c>
      <c r="B59" s="113" t="s">
        <v>1307</v>
      </c>
      <c r="C59" s="213" t="s">
        <v>1308</v>
      </c>
      <c r="D59" s="215" t="s">
        <v>1309</v>
      </c>
      <c r="E59" s="215" t="s">
        <v>1310</v>
      </c>
      <c r="F59" s="215" t="s">
        <v>1311</v>
      </c>
    </row>
    <row r="60" spans="1:6" ht="386.25" customHeight="1">
      <c r="A60" s="229" t="s">
        <v>1374</v>
      </c>
      <c r="B60" s="102" t="s">
        <v>1887</v>
      </c>
      <c r="C60" s="213"/>
      <c r="D60" s="227"/>
      <c r="E60" s="227"/>
      <c r="F60" s="227"/>
    </row>
    <row r="61" spans="1:6" ht="139.5" customHeight="1">
      <c r="A61" s="229"/>
      <c r="B61" s="102" t="s">
        <v>1888</v>
      </c>
      <c r="C61" s="213"/>
      <c r="D61" s="227"/>
      <c r="E61" s="227"/>
      <c r="F61" s="227"/>
    </row>
    <row r="62" spans="1:6" s="219" customFormat="1" ht="25.5" customHeight="1">
      <c r="A62" s="229" t="s">
        <v>1375</v>
      </c>
      <c r="B62" s="239" t="s">
        <v>1376</v>
      </c>
      <c r="C62" s="215"/>
      <c r="D62" s="237"/>
      <c r="E62" s="237"/>
      <c r="F62" s="237"/>
    </row>
    <row r="63" spans="1:6" ht="14.25" customHeight="1">
      <c r="A63" s="229"/>
      <c r="B63" s="102" t="s">
        <v>1377</v>
      </c>
      <c r="C63" s="213" t="s">
        <v>626</v>
      </c>
      <c r="D63" s="227">
        <v>30</v>
      </c>
      <c r="E63" s="227"/>
      <c r="F63" s="227"/>
    </row>
    <row r="64" spans="1:6" ht="13.5" customHeight="1">
      <c r="A64" s="229"/>
      <c r="B64" s="102" t="s">
        <v>1378</v>
      </c>
      <c r="C64" s="213" t="s">
        <v>626</v>
      </c>
      <c r="D64" s="227">
        <v>30</v>
      </c>
      <c r="E64" s="227"/>
      <c r="F64" s="227"/>
    </row>
    <row r="65" spans="1:6" ht="14.25" customHeight="1">
      <c r="A65" s="229"/>
      <c r="B65" s="102" t="s">
        <v>1379</v>
      </c>
      <c r="C65" s="213" t="s">
        <v>626</v>
      </c>
      <c r="D65" s="227">
        <v>25</v>
      </c>
      <c r="E65" s="227"/>
      <c r="F65" s="227"/>
    </row>
    <row r="66" spans="1:6" s="219" customFormat="1" ht="15.75">
      <c r="A66" s="229" t="s">
        <v>1380</v>
      </c>
      <c r="B66" s="239" t="s">
        <v>1381</v>
      </c>
      <c r="C66" s="215"/>
      <c r="D66" s="237"/>
      <c r="E66" s="237"/>
      <c r="F66" s="237"/>
    </row>
    <row r="67" spans="1:6" s="219" customFormat="1" ht="42.75" customHeight="1">
      <c r="A67" s="240"/>
      <c r="B67" s="239" t="s">
        <v>1382</v>
      </c>
      <c r="C67" s="249"/>
      <c r="D67" s="237"/>
      <c r="E67" s="237"/>
      <c r="F67" s="237"/>
    </row>
    <row r="68" spans="1:6" ht="13.5" customHeight="1">
      <c r="A68" s="229"/>
      <c r="B68" s="102" t="s">
        <v>1377</v>
      </c>
      <c r="C68" s="213" t="s">
        <v>626</v>
      </c>
      <c r="D68" s="227">
        <v>30</v>
      </c>
      <c r="E68" s="227"/>
      <c r="F68" s="227"/>
    </row>
    <row r="69" spans="1:6" ht="14.25" customHeight="1">
      <c r="A69" s="229"/>
      <c r="B69" s="102" t="s">
        <v>1378</v>
      </c>
      <c r="C69" s="213" t="s">
        <v>626</v>
      </c>
      <c r="D69" s="227">
        <v>45</v>
      </c>
      <c r="E69" s="227"/>
      <c r="F69" s="227"/>
    </row>
    <row r="70" spans="1:6" ht="16.5" customHeight="1">
      <c r="A70" s="229"/>
      <c r="B70" s="102" t="s">
        <v>1379</v>
      </c>
      <c r="C70" s="213" t="s">
        <v>626</v>
      </c>
      <c r="D70" s="227">
        <v>25</v>
      </c>
      <c r="E70" s="227"/>
      <c r="F70" s="227"/>
    </row>
    <row r="71" spans="1:6" ht="204" customHeight="1">
      <c r="A71" s="229" t="s">
        <v>1383</v>
      </c>
      <c r="B71" s="102" t="s">
        <v>1384</v>
      </c>
      <c r="C71" s="213"/>
      <c r="D71" s="227"/>
      <c r="E71" s="227"/>
      <c r="F71" s="227"/>
    </row>
    <row r="72" spans="1:6" ht="12.75" customHeight="1">
      <c r="A72" s="229"/>
      <c r="B72" s="102" t="s">
        <v>1385</v>
      </c>
      <c r="C72" s="213" t="s">
        <v>626</v>
      </c>
      <c r="D72" s="227">
        <v>35</v>
      </c>
      <c r="E72" s="227"/>
      <c r="F72" s="227"/>
    </row>
    <row r="73" spans="1:6" ht="13.5" customHeight="1">
      <c r="A73" s="229"/>
      <c r="B73" s="102" t="s">
        <v>1386</v>
      </c>
      <c r="C73" s="213" t="s">
        <v>626</v>
      </c>
      <c r="D73" s="227">
        <v>18</v>
      </c>
      <c r="E73" s="227"/>
      <c r="F73" s="227"/>
    </row>
    <row r="74" spans="1:6" ht="13.5" customHeight="1">
      <c r="A74" s="229"/>
      <c r="B74" s="102" t="s">
        <v>1387</v>
      </c>
      <c r="C74" s="213" t="s">
        <v>626</v>
      </c>
      <c r="D74" s="227">
        <v>33</v>
      </c>
      <c r="E74" s="227"/>
      <c r="F74" s="227"/>
    </row>
    <row r="75" spans="1:6" ht="13.5" customHeight="1">
      <c r="A75" s="229"/>
      <c r="B75" s="102" t="s">
        <v>1388</v>
      </c>
      <c r="C75" s="213" t="s">
        <v>626</v>
      </c>
      <c r="D75" s="227">
        <v>45</v>
      </c>
      <c r="E75" s="227"/>
      <c r="F75" s="227"/>
    </row>
    <row r="76" spans="1:6" ht="13.5" customHeight="1">
      <c r="A76" s="229"/>
      <c r="B76" s="102" t="s">
        <v>1389</v>
      </c>
      <c r="C76" s="213" t="s">
        <v>626</v>
      </c>
      <c r="D76" s="227">
        <v>53</v>
      </c>
      <c r="E76" s="227"/>
      <c r="F76" s="227"/>
    </row>
    <row r="77" spans="1:6" ht="13.5" customHeight="1">
      <c r="A77" s="229"/>
      <c r="B77" s="102" t="s">
        <v>1390</v>
      </c>
      <c r="C77" s="213" t="s">
        <v>626</v>
      </c>
      <c r="D77" s="227">
        <v>5</v>
      </c>
      <c r="E77" s="227"/>
      <c r="F77" s="227"/>
    </row>
    <row r="78" spans="1:6" ht="137.25" customHeight="1">
      <c r="A78" s="225" t="s">
        <v>1391</v>
      </c>
      <c r="B78" s="102" t="s">
        <v>1392</v>
      </c>
      <c r="C78" s="213"/>
      <c r="D78" s="227"/>
      <c r="E78" s="227"/>
      <c r="F78" s="227"/>
    </row>
    <row r="79" spans="1:6" s="219" customFormat="1" ht="15.75">
      <c r="A79" s="225"/>
      <c r="B79" s="239" t="s">
        <v>1393</v>
      </c>
      <c r="C79" s="215"/>
      <c r="D79" s="237"/>
      <c r="E79" s="237"/>
      <c r="F79" s="237"/>
    </row>
    <row r="80" spans="1:6" ht="15.75">
      <c r="A80" s="225"/>
      <c r="B80" s="102" t="s">
        <v>1394</v>
      </c>
      <c r="C80" s="213" t="s">
        <v>626</v>
      </c>
      <c r="D80" s="227">
        <v>30</v>
      </c>
      <c r="E80" s="227"/>
      <c r="F80" s="227"/>
    </row>
    <row r="81" spans="1:6" ht="15.75">
      <c r="A81" s="225"/>
      <c r="B81" s="102" t="s">
        <v>1395</v>
      </c>
      <c r="C81" s="213" t="s">
        <v>626</v>
      </c>
      <c r="D81" s="227">
        <v>40</v>
      </c>
      <c r="E81" s="227"/>
      <c r="F81" s="227"/>
    </row>
    <row r="82" spans="1:6" ht="15.75">
      <c r="A82" s="225"/>
      <c r="B82" s="102" t="s">
        <v>1396</v>
      </c>
      <c r="C82" s="213" t="s">
        <v>626</v>
      </c>
      <c r="D82" s="227">
        <v>45</v>
      </c>
      <c r="E82" s="227"/>
      <c r="F82" s="227"/>
    </row>
    <row r="83" spans="1:6" s="219" customFormat="1" ht="14.25" customHeight="1">
      <c r="A83" s="225"/>
      <c r="B83" s="239" t="s">
        <v>1397</v>
      </c>
      <c r="C83" s="215" t="s">
        <v>1881</v>
      </c>
      <c r="D83" s="237">
        <v>26</v>
      </c>
      <c r="E83" s="227"/>
      <c r="F83" s="227"/>
    </row>
    <row r="84" spans="1:6" s="219" customFormat="1" ht="15.75">
      <c r="A84" s="225"/>
      <c r="B84" s="239" t="s">
        <v>1398</v>
      </c>
      <c r="C84" s="215"/>
      <c r="D84" s="237"/>
      <c r="E84" s="227"/>
      <c r="F84" s="227"/>
    </row>
    <row r="85" spans="1:6" s="219" customFormat="1" ht="14.25" customHeight="1">
      <c r="A85" s="225"/>
      <c r="B85" s="239" t="s">
        <v>1399</v>
      </c>
      <c r="C85" s="215" t="s">
        <v>1881</v>
      </c>
      <c r="D85" s="237">
        <v>35</v>
      </c>
      <c r="E85" s="227"/>
      <c r="F85" s="227"/>
    </row>
    <row r="86" spans="1:6" s="219" customFormat="1" ht="13.5" customHeight="1">
      <c r="A86" s="225"/>
      <c r="B86" s="239" t="s">
        <v>1400</v>
      </c>
      <c r="C86" s="215" t="s">
        <v>1881</v>
      </c>
      <c r="D86" s="237">
        <v>84</v>
      </c>
      <c r="E86" s="227"/>
      <c r="F86" s="227"/>
    </row>
    <row r="87" spans="1:6" s="219" customFormat="1" ht="13.5" customHeight="1">
      <c r="A87" s="225"/>
      <c r="B87" s="239" t="s">
        <v>1401</v>
      </c>
      <c r="C87" s="215" t="s">
        <v>1881</v>
      </c>
      <c r="D87" s="237">
        <v>60</v>
      </c>
      <c r="E87" s="227"/>
      <c r="F87" s="227"/>
    </row>
    <row r="88" spans="1:6" s="219" customFormat="1" ht="14.25" customHeight="1">
      <c r="A88" s="225"/>
      <c r="B88" s="239" t="s">
        <v>1402</v>
      </c>
      <c r="C88" s="215" t="s">
        <v>1881</v>
      </c>
      <c r="D88" s="237">
        <v>25</v>
      </c>
      <c r="E88" s="227"/>
      <c r="F88" s="227"/>
    </row>
    <row r="89" spans="1:6" ht="15.75">
      <c r="A89" s="225"/>
      <c r="B89" s="102" t="s">
        <v>1403</v>
      </c>
      <c r="C89" s="213" t="s">
        <v>626</v>
      </c>
      <c r="D89" s="227">
        <v>5</v>
      </c>
      <c r="E89" s="227"/>
      <c r="F89" s="227"/>
    </row>
    <row r="90" spans="1:6" s="219" customFormat="1" ht="15" customHeight="1">
      <c r="A90" s="225"/>
      <c r="B90" s="239" t="s">
        <v>1404</v>
      </c>
      <c r="C90" s="215" t="s">
        <v>1881</v>
      </c>
      <c r="D90" s="237">
        <v>15</v>
      </c>
      <c r="E90" s="227"/>
      <c r="F90" s="227"/>
    </row>
    <row r="91" spans="1:6" ht="51.75" customHeight="1">
      <c r="A91" s="225" t="s">
        <v>1405</v>
      </c>
      <c r="B91" s="102" t="s">
        <v>1406</v>
      </c>
      <c r="C91" s="213"/>
      <c r="D91" s="227"/>
      <c r="E91" s="227"/>
      <c r="F91" s="227"/>
    </row>
    <row r="92" spans="1:6" ht="15.75">
      <c r="A92" s="225"/>
      <c r="B92" s="102" t="s">
        <v>1407</v>
      </c>
      <c r="C92" s="213"/>
      <c r="D92" s="227"/>
      <c r="E92" s="227"/>
      <c r="F92" s="227"/>
    </row>
    <row r="93" spans="1:6" ht="15.75" customHeight="1">
      <c r="A93" s="225"/>
      <c r="B93" s="102" t="s">
        <v>1408</v>
      </c>
      <c r="C93" s="213" t="s">
        <v>206</v>
      </c>
      <c r="D93" s="227">
        <v>3</v>
      </c>
      <c r="E93" s="227"/>
      <c r="F93" s="227"/>
    </row>
    <row r="94" spans="1:6" ht="12.75" customHeight="1">
      <c r="A94" s="225"/>
      <c r="B94" s="102" t="s">
        <v>1409</v>
      </c>
      <c r="C94" s="213" t="s">
        <v>206</v>
      </c>
      <c r="D94" s="227">
        <v>2</v>
      </c>
      <c r="E94" s="227"/>
      <c r="F94" s="227"/>
    </row>
    <row r="95" spans="1:6" ht="15.75">
      <c r="A95" s="225"/>
      <c r="B95" s="102" t="s">
        <v>1410</v>
      </c>
      <c r="C95" s="213"/>
      <c r="D95" s="227"/>
      <c r="E95" s="227"/>
      <c r="F95" s="227"/>
    </row>
    <row r="96" spans="1:6" ht="12.75" customHeight="1">
      <c r="A96" s="225"/>
      <c r="B96" s="102" t="s">
        <v>1411</v>
      </c>
      <c r="C96" s="213" t="s">
        <v>206</v>
      </c>
      <c r="D96" s="227">
        <v>1</v>
      </c>
      <c r="E96" s="227"/>
      <c r="F96" s="227"/>
    </row>
    <row r="97" spans="1:6" ht="81" customHeight="1">
      <c r="A97" s="225" t="s">
        <v>1412</v>
      </c>
      <c r="B97" s="102" t="s">
        <v>1413</v>
      </c>
      <c r="C97" s="213"/>
      <c r="D97" s="227"/>
      <c r="E97" s="227"/>
      <c r="F97" s="227"/>
    </row>
    <row r="98" spans="1:6" ht="14.25" customHeight="1">
      <c r="A98" s="225"/>
      <c r="B98" s="102" t="s">
        <v>1414</v>
      </c>
      <c r="C98" s="213" t="s">
        <v>206</v>
      </c>
      <c r="D98" s="227">
        <v>19</v>
      </c>
      <c r="E98" s="227"/>
      <c r="F98" s="227"/>
    </row>
    <row r="99" spans="1:6" ht="73.5" customHeight="1">
      <c r="A99" s="225" t="s">
        <v>1415</v>
      </c>
      <c r="B99" s="102" t="s">
        <v>1416</v>
      </c>
      <c r="C99" s="213"/>
      <c r="D99" s="227"/>
      <c r="E99" s="227"/>
      <c r="F99" s="227"/>
    </row>
    <row r="100" spans="1:6" ht="18.75" customHeight="1">
      <c r="A100" s="225"/>
      <c r="B100" s="102" t="s">
        <v>1417</v>
      </c>
      <c r="C100" s="213" t="s">
        <v>206</v>
      </c>
      <c r="D100" s="227">
        <v>3</v>
      </c>
      <c r="E100" s="227"/>
      <c r="F100" s="227"/>
    </row>
    <row r="101" spans="1:6" ht="20.25" customHeight="1">
      <c r="A101" s="225"/>
      <c r="B101" s="102" t="s">
        <v>1418</v>
      </c>
      <c r="C101" s="213" t="s">
        <v>206</v>
      </c>
      <c r="D101" s="227">
        <v>1</v>
      </c>
      <c r="E101" s="227"/>
      <c r="F101" s="227"/>
    </row>
    <row r="102" spans="1:6" ht="104.25" customHeight="1">
      <c r="A102" s="225" t="s">
        <v>1419</v>
      </c>
      <c r="B102" s="102" t="s">
        <v>1420</v>
      </c>
      <c r="C102" s="213" t="s">
        <v>206</v>
      </c>
      <c r="D102" s="227">
        <v>70</v>
      </c>
      <c r="E102" s="227"/>
      <c r="F102" s="227"/>
    </row>
    <row r="103" spans="1:6" ht="87" customHeight="1">
      <c r="A103" s="238" t="s">
        <v>1421</v>
      </c>
      <c r="B103" s="102" t="s">
        <v>1422</v>
      </c>
      <c r="C103" s="213"/>
      <c r="D103" s="227"/>
      <c r="E103" s="227"/>
      <c r="F103" s="227"/>
    </row>
    <row r="104" spans="1:6" ht="12" customHeight="1">
      <c r="A104" s="238"/>
      <c r="B104" s="102" t="s">
        <v>1408</v>
      </c>
      <c r="C104" s="213" t="s">
        <v>206</v>
      </c>
      <c r="D104" s="227">
        <v>1</v>
      </c>
      <c r="E104" s="227"/>
      <c r="F104" s="227"/>
    </row>
    <row r="105" spans="1:6" ht="118.5" customHeight="1">
      <c r="A105" s="238" t="s">
        <v>1423</v>
      </c>
      <c r="B105" s="166" t="s">
        <v>1424</v>
      </c>
      <c r="C105" s="213" t="s">
        <v>206</v>
      </c>
      <c r="D105" s="227">
        <v>4</v>
      </c>
      <c r="E105" s="227"/>
      <c r="F105" s="227"/>
    </row>
    <row r="106" spans="1:6" ht="138" customHeight="1">
      <c r="A106" s="238" t="s">
        <v>1425</v>
      </c>
      <c r="B106" s="166" t="s">
        <v>1426</v>
      </c>
      <c r="C106" s="213" t="s">
        <v>206</v>
      </c>
      <c r="D106" s="227">
        <v>1</v>
      </c>
      <c r="E106" s="227"/>
      <c r="F106" s="227"/>
    </row>
    <row r="107" spans="1:6" ht="52.5" customHeight="1">
      <c r="A107" s="185" t="s">
        <v>1427</v>
      </c>
      <c r="B107" s="166" t="s">
        <v>1428</v>
      </c>
      <c r="C107" s="113" t="s">
        <v>206</v>
      </c>
      <c r="D107" s="227">
        <v>1</v>
      </c>
      <c r="E107" s="227"/>
      <c r="F107" s="227"/>
    </row>
    <row r="108" spans="1:6" ht="83.25" customHeight="1">
      <c r="A108" s="238" t="s">
        <v>1429</v>
      </c>
      <c r="B108" s="102" t="s">
        <v>1430</v>
      </c>
      <c r="C108" s="213" t="s">
        <v>626</v>
      </c>
      <c r="D108" s="227">
        <v>400</v>
      </c>
      <c r="E108" s="227"/>
      <c r="F108" s="227"/>
    </row>
    <row r="109" spans="1:6" ht="117.75" customHeight="1">
      <c r="A109" s="230" t="s">
        <v>1431</v>
      </c>
      <c r="B109" s="166" t="s">
        <v>1432</v>
      </c>
      <c r="C109" s="213" t="s">
        <v>626</v>
      </c>
      <c r="D109" s="227">
        <v>400</v>
      </c>
      <c r="E109" s="227"/>
      <c r="F109" s="227"/>
    </row>
    <row r="110" spans="1:6" ht="9.75" customHeight="1">
      <c r="A110" s="230"/>
      <c r="B110" s="102"/>
      <c r="C110" s="213"/>
      <c r="D110" s="227"/>
      <c r="E110" s="227"/>
      <c r="F110" s="227"/>
    </row>
    <row r="111" spans="1:6" ht="15.75" customHeight="1">
      <c r="A111" s="266" t="s">
        <v>198</v>
      </c>
      <c r="B111" s="738" t="s">
        <v>1433</v>
      </c>
      <c r="C111" s="739"/>
      <c r="D111" s="739"/>
      <c r="E111" s="740"/>
      <c r="F111" s="262"/>
    </row>
    <row r="112" spans="1:6" ht="15.75" customHeight="1">
      <c r="A112" s="230"/>
      <c r="B112" s="102"/>
      <c r="C112" s="113"/>
      <c r="D112" s="227"/>
      <c r="E112" s="227"/>
      <c r="F112" s="227"/>
    </row>
    <row r="113" spans="1:6" ht="15.75">
      <c r="A113" s="268" t="s">
        <v>223</v>
      </c>
      <c r="B113" s="171" t="s">
        <v>1434</v>
      </c>
      <c r="C113" s="223"/>
      <c r="D113" s="262"/>
      <c r="E113" s="262"/>
      <c r="F113" s="262"/>
    </row>
    <row r="114" spans="1:6" ht="15.75">
      <c r="A114" s="212" t="s">
        <v>1306</v>
      </c>
      <c r="B114" s="113" t="s">
        <v>1307</v>
      </c>
      <c r="C114" s="213" t="s">
        <v>1308</v>
      </c>
      <c r="D114" s="215" t="s">
        <v>1309</v>
      </c>
      <c r="E114" s="215" t="s">
        <v>1310</v>
      </c>
      <c r="F114" s="215" t="s">
        <v>1311</v>
      </c>
    </row>
    <row r="115" spans="1:6" ht="277.5" customHeight="1">
      <c r="A115" s="229" t="s">
        <v>1435</v>
      </c>
      <c r="B115" s="102" t="s">
        <v>1436</v>
      </c>
      <c r="C115" s="213"/>
      <c r="D115" s="227"/>
      <c r="E115" s="227"/>
      <c r="F115" s="227"/>
    </row>
    <row r="116" spans="1:6" ht="15.75">
      <c r="A116" s="225"/>
      <c r="B116" s="102" t="s">
        <v>1437</v>
      </c>
      <c r="C116" s="213" t="s">
        <v>626</v>
      </c>
      <c r="D116" s="227">
        <v>35</v>
      </c>
      <c r="E116" s="227"/>
      <c r="F116" s="227"/>
    </row>
    <row r="117" spans="1:6" ht="15.75">
      <c r="A117" s="225"/>
      <c r="B117" s="102" t="s">
        <v>1438</v>
      </c>
      <c r="C117" s="213" t="s">
        <v>626</v>
      </c>
      <c r="D117" s="227">
        <v>48</v>
      </c>
      <c r="E117" s="227"/>
      <c r="F117" s="227"/>
    </row>
    <row r="118" spans="1:6" ht="15.75">
      <c r="A118" s="225"/>
      <c r="B118" s="102" t="s">
        <v>1439</v>
      </c>
      <c r="C118" s="213" t="s">
        <v>626</v>
      </c>
      <c r="D118" s="227">
        <v>12</v>
      </c>
      <c r="E118" s="227"/>
      <c r="F118" s="227"/>
    </row>
    <row r="119" spans="1:6" ht="15.75">
      <c r="A119" s="225"/>
      <c r="B119" s="102" t="s">
        <v>1440</v>
      </c>
      <c r="C119" s="213" t="s">
        <v>626</v>
      </c>
      <c r="D119" s="227">
        <v>20</v>
      </c>
      <c r="E119" s="227"/>
      <c r="F119" s="227"/>
    </row>
    <row r="120" spans="1:6" ht="169.5" customHeight="1">
      <c r="A120" s="225" t="s">
        <v>1441</v>
      </c>
      <c r="B120" s="102" t="s">
        <v>1442</v>
      </c>
      <c r="C120" s="213"/>
      <c r="D120" s="227"/>
      <c r="E120" s="227"/>
      <c r="F120" s="227"/>
    </row>
    <row r="121" spans="1:6" ht="15.75">
      <c r="A121" s="225"/>
      <c r="B121" s="102" t="s">
        <v>1443</v>
      </c>
      <c r="C121" s="213" t="s">
        <v>206</v>
      </c>
      <c r="D121" s="227">
        <v>1</v>
      </c>
      <c r="E121" s="227"/>
      <c r="F121" s="227"/>
    </row>
    <row r="122" spans="1:6" ht="15.75">
      <c r="A122" s="225"/>
      <c r="B122" s="102" t="s">
        <v>1444</v>
      </c>
      <c r="C122" s="213" t="s">
        <v>206</v>
      </c>
      <c r="D122" s="227">
        <v>10</v>
      </c>
      <c r="E122" s="227"/>
      <c r="F122" s="227"/>
    </row>
    <row r="123" spans="1:6" ht="133.5" customHeight="1">
      <c r="A123" s="241" t="s">
        <v>1445</v>
      </c>
      <c r="B123" s="166" t="s">
        <v>1446</v>
      </c>
      <c r="C123" s="214"/>
      <c r="D123" s="227"/>
      <c r="E123" s="227"/>
      <c r="F123" s="227"/>
    </row>
    <row r="124" spans="1:6" ht="15.75">
      <c r="A124" s="241"/>
      <c r="B124" s="166" t="s">
        <v>1447</v>
      </c>
      <c r="C124" s="213" t="s">
        <v>206</v>
      </c>
      <c r="D124" s="227">
        <v>1</v>
      </c>
      <c r="E124" s="227"/>
      <c r="F124" s="227"/>
    </row>
    <row r="125" spans="1:6" ht="15.75">
      <c r="A125" s="241"/>
      <c r="B125" s="166" t="s">
        <v>1448</v>
      </c>
      <c r="C125" s="213" t="s">
        <v>206</v>
      </c>
      <c r="D125" s="227">
        <v>4</v>
      </c>
      <c r="E125" s="227"/>
      <c r="F125" s="227"/>
    </row>
    <row r="126" spans="1:6" ht="69" customHeight="1">
      <c r="A126" s="225" t="s">
        <v>1449</v>
      </c>
      <c r="B126" s="102" t="s">
        <v>1450</v>
      </c>
      <c r="C126" s="213"/>
      <c r="D126" s="227"/>
      <c r="E126" s="227"/>
      <c r="F126" s="227"/>
    </row>
    <row r="127" spans="1:6" ht="16.5" customHeight="1">
      <c r="A127" s="225"/>
      <c r="B127" s="102" t="s">
        <v>1451</v>
      </c>
      <c r="C127" s="213" t="s">
        <v>206</v>
      </c>
      <c r="D127" s="227">
        <v>8</v>
      </c>
      <c r="E127" s="227"/>
      <c r="F127" s="227"/>
    </row>
    <row r="128" spans="1:6" ht="16.5" customHeight="1">
      <c r="A128" s="225"/>
      <c r="B128" s="102" t="s">
        <v>1452</v>
      </c>
      <c r="C128" s="213" t="s">
        <v>206</v>
      </c>
      <c r="D128" s="227">
        <v>2</v>
      </c>
      <c r="E128" s="227"/>
      <c r="F128" s="227"/>
    </row>
    <row r="129" spans="1:6" ht="16.5" customHeight="1">
      <c r="A129" s="225"/>
      <c r="B129" s="102" t="s">
        <v>1453</v>
      </c>
      <c r="C129" s="213" t="s">
        <v>206</v>
      </c>
      <c r="D129" s="227">
        <v>1</v>
      </c>
      <c r="E129" s="227"/>
      <c r="F129" s="227"/>
    </row>
    <row r="130" spans="1:6" ht="16.5" customHeight="1">
      <c r="A130" s="225"/>
      <c r="B130" s="102" t="s">
        <v>1454</v>
      </c>
      <c r="C130" s="213" t="s">
        <v>206</v>
      </c>
      <c r="D130" s="227">
        <v>1</v>
      </c>
      <c r="E130" s="227"/>
      <c r="F130" s="227"/>
    </row>
    <row r="131" spans="1:6" ht="54.75" customHeight="1">
      <c r="A131" s="241" t="s">
        <v>1455</v>
      </c>
      <c r="B131" s="166" t="s">
        <v>1456</v>
      </c>
      <c r="C131" s="214"/>
      <c r="D131" s="227"/>
      <c r="E131" s="227"/>
      <c r="F131" s="227"/>
    </row>
    <row r="132" spans="1:6" ht="73.5" customHeight="1">
      <c r="A132" s="241"/>
      <c r="B132" s="166" t="s">
        <v>1879</v>
      </c>
      <c r="C132" s="213" t="s">
        <v>206</v>
      </c>
      <c r="D132" s="227">
        <v>4</v>
      </c>
      <c r="E132" s="227"/>
      <c r="F132" s="227"/>
    </row>
    <row r="133" spans="1:6" ht="107.25" customHeight="1">
      <c r="A133" s="242" t="s">
        <v>1457</v>
      </c>
      <c r="B133" s="102" t="s">
        <v>1458</v>
      </c>
      <c r="C133" s="213" t="s">
        <v>206</v>
      </c>
      <c r="D133" s="227">
        <v>1</v>
      </c>
      <c r="E133" s="227"/>
      <c r="F133" s="227"/>
    </row>
    <row r="134" spans="1:6" ht="93.75" customHeight="1">
      <c r="A134" s="225" t="s">
        <v>1459</v>
      </c>
      <c r="B134" s="102" t="s">
        <v>1460</v>
      </c>
      <c r="C134" s="213"/>
      <c r="D134" s="227"/>
      <c r="E134" s="227"/>
      <c r="F134" s="227"/>
    </row>
    <row r="135" spans="1:6" ht="16.5" customHeight="1">
      <c r="A135" s="225"/>
      <c r="B135" s="102" t="s">
        <v>1461</v>
      </c>
      <c r="C135" s="213" t="s">
        <v>206</v>
      </c>
      <c r="D135" s="227">
        <v>6</v>
      </c>
      <c r="E135" s="227"/>
      <c r="F135" s="227"/>
    </row>
    <row r="136" spans="1:6" ht="120.75" customHeight="1">
      <c r="A136" s="225" t="s">
        <v>1462</v>
      </c>
      <c r="B136" s="102" t="s">
        <v>1463</v>
      </c>
      <c r="C136" s="213" t="s">
        <v>626</v>
      </c>
      <c r="D136" s="227">
        <v>1</v>
      </c>
      <c r="E136" s="227"/>
      <c r="F136" s="227"/>
    </row>
    <row r="137" spans="1:6" ht="214.5" customHeight="1">
      <c r="A137" s="243" t="s">
        <v>1464</v>
      </c>
      <c r="B137" s="166" t="s">
        <v>1465</v>
      </c>
      <c r="C137" s="213" t="s">
        <v>206</v>
      </c>
      <c r="D137" s="227">
        <v>1</v>
      </c>
      <c r="E137" s="227"/>
      <c r="F137" s="227"/>
    </row>
    <row r="138" spans="1:6" ht="188.25" customHeight="1">
      <c r="A138" s="244" t="s">
        <v>1466</v>
      </c>
      <c r="B138" s="102" t="s">
        <v>1467</v>
      </c>
      <c r="C138" s="213"/>
      <c r="D138" s="227"/>
      <c r="E138" s="227"/>
      <c r="F138" s="227"/>
    </row>
    <row r="139" spans="1:6" ht="15.75">
      <c r="A139" s="242"/>
      <c r="B139" s="102" t="s">
        <v>1468</v>
      </c>
      <c r="C139" s="213" t="s">
        <v>626</v>
      </c>
      <c r="D139" s="227">
        <v>6</v>
      </c>
      <c r="E139" s="227"/>
      <c r="F139" s="227"/>
    </row>
    <row r="140" spans="1:6" ht="57" customHeight="1">
      <c r="A140" s="185" t="s">
        <v>1469</v>
      </c>
      <c r="B140" s="166" t="s">
        <v>1470</v>
      </c>
      <c r="C140" s="113" t="s">
        <v>206</v>
      </c>
      <c r="D140" s="227">
        <v>1</v>
      </c>
      <c r="E140" s="227"/>
      <c r="F140" s="227"/>
    </row>
    <row r="141" spans="1:6" ht="99" customHeight="1">
      <c r="A141" s="225" t="s">
        <v>1471</v>
      </c>
      <c r="B141" s="102" t="s">
        <v>1472</v>
      </c>
      <c r="C141" s="213" t="s">
        <v>626</v>
      </c>
      <c r="D141" s="227">
        <v>120</v>
      </c>
      <c r="E141" s="227"/>
      <c r="F141" s="227"/>
    </row>
    <row r="142" spans="1:6" ht="12.75" customHeight="1">
      <c r="A142" s="225"/>
      <c r="B142" s="102"/>
      <c r="C142" s="213"/>
      <c r="D142" s="227"/>
      <c r="E142" s="227"/>
      <c r="F142" s="227"/>
    </row>
    <row r="143" spans="1:6" ht="15.75">
      <c r="A143" s="261" t="s">
        <v>223</v>
      </c>
      <c r="B143" s="738" t="s">
        <v>1473</v>
      </c>
      <c r="C143" s="739"/>
      <c r="D143" s="739"/>
      <c r="E143" s="740"/>
      <c r="F143" s="262"/>
    </row>
    <row r="144" spans="1:6" ht="19.5" customHeight="1">
      <c r="A144" s="225"/>
      <c r="B144" s="102"/>
      <c r="C144" s="213"/>
      <c r="D144" s="227"/>
      <c r="E144" s="227"/>
      <c r="F144" s="227"/>
    </row>
    <row r="145" spans="1:6" ht="19.5" customHeight="1">
      <c r="A145" s="261" t="s">
        <v>239</v>
      </c>
      <c r="B145" s="171" t="s">
        <v>1890</v>
      </c>
      <c r="C145" s="223"/>
      <c r="D145" s="262"/>
      <c r="E145" s="262"/>
      <c r="F145" s="262"/>
    </row>
    <row r="146" spans="1:6" ht="276.75" customHeight="1">
      <c r="A146" s="229"/>
      <c r="B146" s="102" t="s">
        <v>1994</v>
      </c>
      <c r="C146" s="213"/>
      <c r="D146" s="245"/>
      <c r="E146" s="245"/>
      <c r="F146" s="245"/>
    </row>
    <row r="147" spans="1:6" ht="133.5" customHeight="1">
      <c r="A147" s="246" t="s">
        <v>1474</v>
      </c>
      <c r="B147" s="166" t="s">
        <v>1475</v>
      </c>
      <c r="C147" s="113"/>
      <c r="D147" s="227"/>
      <c r="E147" s="227"/>
      <c r="F147" s="245"/>
    </row>
    <row r="148" spans="1:6" ht="15.75">
      <c r="A148" s="247"/>
      <c r="B148" s="166" t="s">
        <v>1476</v>
      </c>
      <c r="C148" s="214" t="s">
        <v>206</v>
      </c>
      <c r="D148" s="227">
        <v>2</v>
      </c>
      <c r="E148" s="227"/>
      <c r="F148" s="227"/>
    </row>
    <row r="149" spans="1:6" ht="15.75">
      <c r="A149" s="247"/>
      <c r="B149" s="166" t="s">
        <v>1477</v>
      </c>
      <c r="C149" s="214" t="s">
        <v>206</v>
      </c>
      <c r="D149" s="227">
        <v>10</v>
      </c>
      <c r="E149" s="227"/>
      <c r="F149" s="227"/>
    </row>
    <row r="150" spans="1:6" ht="186" customHeight="1">
      <c r="A150" s="225" t="s">
        <v>1478</v>
      </c>
      <c r="B150" s="102" t="s">
        <v>1479</v>
      </c>
      <c r="C150" s="213"/>
      <c r="D150" s="227"/>
      <c r="E150" s="227"/>
      <c r="F150" s="227"/>
    </row>
    <row r="151" spans="1:6" ht="15.75">
      <c r="A151" s="225"/>
      <c r="B151" s="102" t="s">
        <v>1480</v>
      </c>
      <c r="C151" s="213" t="s">
        <v>206</v>
      </c>
      <c r="D151" s="227">
        <v>3</v>
      </c>
      <c r="E151" s="227"/>
      <c r="F151" s="227"/>
    </row>
    <row r="152" spans="1:6" ht="15.75">
      <c r="A152" s="225"/>
      <c r="B152" s="102" t="s">
        <v>1481</v>
      </c>
      <c r="C152" s="213" t="s">
        <v>206</v>
      </c>
      <c r="D152" s="227">
        <v>21</v>
      </c>
      <c r="E152" s="227"/>
      <c r="F152" s="227"/>
    </row>
    <row r="153" spans="1:6" ht="111" customHeight="1">
      <c r="A153" s="241" t="s">
        <v>1482</v>
      </c>
      <c r="B153" s="166" t="s">
        <v>1483</v>
      </c>
      <c r="C153" s="213" t="s">
        <v>206</v>
      </c>
      <c r="D153" s="227">
        <v>21</v>
      </c>
      <c r="E153" s="227"/>
      <c r="F153" s="227"/>
    </row>
    <row r="154" spans="1:6" ht="92.25" customHeight="1">
      <c r="A154" s="241" t="s">
        <v>1484</v>
      </c>
      <c r="B154" s="166" t="s">
        <v>1485</v>
      </c>
      <c r="C154" s="213" t="s">
        <v>206</v>
      </c>
      <c r="D154" s="227">
        <v>3</v>
      </c>
      <c r="E154" s="227"/>
      <c r="F154" s="227"/>
    </row>
    <row r="155" spans="1:6" ht="135.75" customHeight="1">
      <c r="A155" s="225" t="s">
        <v>1486</v>
      </c>
      <c r="B155" s="102" t="s">
        <v>1487</v>
      </c>
      <c r="C155" s="213" t="s">
        <v>206</v>
      </c>
      <c r="D155" s="227">
        <v>1</v>
      </c>
      <c r="E155" s="227"/>
      <c r="F155" s="227"/>
    </row>
    <row r="156" spans="1:6" ht="72" customHeight="1">
      <c r="A156" s="246" t="s">
        <v>1488</v>
      </c>
      <c r="B156" s="102" t="s">
        <v>1489</v>
      </c>
      <c r="C156" s="213" t="s">
        <v>206</v>
      </c>
      <c r="D156" s="227">
        <v>8</v>
      </c>
      <c r="E156" s="227"/>
      <c r="F156" s="227"/>
    </row>
    <row r="157" spans="1:6" ht="90.75" customHeight="1">
      <c r="A157" s="246" t="s">
        <v>1490</v>
      </c>
      <c r="B157" s="102" t="s">
        <v>1491</v>
      </c>
      <c r="C157" s="214"/>
      <c r="D157" s="227">
        <v>1</v>
      </c>
      <c r="E157" s="227"/>
      <c r="F157" s="227"/>
    </row>
    <row r="158" spans="1:7" ht="105" customHeight="1">
      <c r="A158" s="246" t="s">
        <v>1492</v>
      </c>
      <c r="B158" s="166" t="s">
        <v>1493</v>
      </c>
      <c r="C158" s="213"/>
      <c r="D158" s="227"/>
      <c r="E158" s="227"/>
      <c r="F158" s="227"/>
      <c r="G158" s="220"/>
    </row>
    <row r="159" spans="1:8" ht="15.75">
      <c r="A159" s="246"/>
      <c r="B159" s="102" t="s">
        <v>1494</v>
      </c>
      <c r="C159" s="213" t="s">
        <v>206</v>
      </c>
      <c r="D159" s="227">
        <v>3</v>
      </c>
      <c r="E159" s="227"/>
      <c r="F159" s="227"/>
      <c r="G159" s="210"/>
      <c r="H159" s="210"/>
    </row>
    <row r="160" spans="1:8" ht="15.75">
      <c r="A160" s="246"/>
      <c r="B160" s="102" t="s">
        <v>1495</v>
      </c>
      <c r="C160" s="213" t="s">
        <v>206</v>
      </c>
      <c r="D160" s="227">
        <v>3</v>
      </c>
      <c r="E160" s="227"/>
      <c r="F160" s="227"/>
      <c r="G160" s="210"/>
      <c r="H160" s="210"/>
    </row>
    <row r="161" spans="1:8" ht="15.75">
      <c r="A161" s="246"/>
      <c r="B161" s="102" t="s">
        <v>1496</v>
      </c>
      <c r="C161" s="213" t="s">
        <v>206</v>
      </c>
      <c r="D161" s="227">
        <v>3</v>
      </c>
      <c r="E161" s="227"/>
      <c r="F161" s="227"/>
      <c r="G161" s="210"/>
      <c r="H161" s="210"/>
    </row>
    <row r="162" spans="1:8" ht="31.5">
      <c r="A162" s="246" t="s">
        <v>1497</v>
      </c>
      <c r="B162" s="102" t="s">
        <v>1498</v>
      </c>
      <c r="C162" s="214"/>
      <c r="D162" s="227"/>
      <c r="E162" s="227"/>
      <c r="F162" s="227"/>
      <c r="G162" s="210"/>
      <c r="H162" s="210"/>
    </row>
    <row r="163" spans="1:8" ht="15.75" customHeight="1">
      <c r="A163" s="246"/>
      <c r="B163" s="102" t="s">
        <v>1499</v>
      </c>
      <c r="C163" s="214" t="s">
        <v>206</v>
      </c>
      <c r="D163" s="227">
        <v>15</v>
      </c>
      <c r="E163" s="227"/>
      <c r="F163" s="227"/>
      <c r="G163" s="210"/>
      <c r="H163" s="210"/>
    </row>
    <row r="164" spans="1:8" ht="15.75" customHeight="1">
      <c r="A164" s="246"/>
      <c r="B164" s="102" t="s">
        <v>1500</v>
      </c>
      <c r="C164" s="214" t="s">
        <v>206</v>
      </c>
      <c r="D164" s="227">
        <v>2</v>
      </c>
      <c r="E164" s="227"/>
      <c r="F164" s="227"/>
      <c r="G164" s="210"/>
      <c r="H164" s="210"/>
    </row>
    <row r="165" spans="1:6" ht="8.25" customHeight="1">
      <c r="A165" s="230"/>
      <c r="B165" s="102"/>
      <c r="C165" s="213"/>
      <c r="D165" s="227"/>
      <c r="E165" s="227"/>
      <c r="F165" s="227"/>
    </row>
    <row r="166" spans="1:6" ht="15.75">
      <c r="A166" s="266" t="s">
        <v>239</v>
      </c>
      <c r="B166" s="750" t="s">
        <v>1501</v>
      </c>
      <c r="C166" s="751"/>
      <c r="D166" s="751"/>
      <c r="E166" s="752"/>
      <c r="F166" s="262"/>
    </row>
    <row r="167" ht="15.75">
      <c r="A167" s="218"/>
    </row>
    <row r="168" spans="1:6" ht="15.75">
      <c r="A168" s="730" t="s">
        <v>1889</v>
      </c>
      <c r="B168" s="731"/>
      <c r="C168" s="731"/>
      <c r="D168" s="731"/>
      <c r="E168" s="731"/>
      <c r="F168" s="732"/>
    </row>
    <row r="169" spans="1:6" ht="15.75">
      <c r="A169" s="263"/>
      <c r="B169" s="264"/>
      <c r="C169" s="264"/>
      <c r="D169" s="264"/>
      <c r="E169" s="264"/>
      <c r="F169" s="265"/>
    </row>
    <row r="170" spans="1:6" ht="15.75">
      <c r="A170" s="230" t="s">
        <v>189</v>
      </c>
      <c r="B170" s="748" t="s">
        <v>1336</v>
      </c>
      <c r="C170" s="728"/>
      <c r="D170" s="728"/>
      <c r="E170" s="749"/>
      <c r="F170" s="227"/>
    </row>
    <row r="171" spans="1:6" ht="16.5" customHeight="1">
      <c r="A171" s="250" t="s">
        <v>194</v>
      </c>
      <c r="B171" s="746" t="s">
        <v>1372</v>
      </c>
      <c r="C171" s="737"/>
      <c r="D171" s="737"/>
      <c r="E171" s="747"/>
      <c r="F171" s="251"/>
    </row>
    <row r="172" spans="1:6" ht="16.5" customHeight="1">
      <c r="A172" s="250" t="s">
        <v>198</v>
      </c>
      <c r="B172" s="746" t="s">
        <v>1502</v>
      </c>
      <c r="C172" s="737"/>
      <c r="D172" s="737"/>
      <c r="E172" s="747"/>
      <c r="F172" s="251"/>
    </row>
    <row r="173" spans="1:6" ht="15.75">
      <c r="A173" s="250" t="s">
        <v>223</v>
      </c>
      <c r="B173" s="746" t="s">
        <v>1473</v>
      </c>
      <c r="C173" s="737"/>
      <c r="D173" s="737"/>
      <c r="E173" s="747"/>
      <c r="F173" s="251"/>
    </row>
    <row r="174" spans="1:6" ht="16.5" customHeight="1">
      <c r="A174" s="252" t="s">
        <v>239</v>
      </c>
      <c r="B174" s="743" t="s">
        <v>1501</v>
      </c>
      <c r="C174" s="744"/>
      <c r="D174" s="744"/>
      <c r="E174" s="745"/>
      <c r="F174" s="253"/>
    </row>
    <row r="175" spans="1:6" ht="15.75">
      <c r="A175" s="256"/>
      <c r="B175" s="257"/>
      <c r="C175" s="258"/>
      <c r="D175" s="259"/>
      <c r="E175" s="259"/>
      <c r="F175" s="260"/>
    </row>
    <row r="176" spans="1:6" ht="15.75">
      <c r="A176" s="750" t="s">
        <v>1503</v>
      </c>
      <c r="B176" s="751"/>
      <c r="C176" s="751"/>
      <c r="D176" s="751"/>
      <c r="E176" s="752"/>
      <c r="F176" s="262"/>
    </row>
    <row r="177" ht="15.75">
      <c r="A177" s="218"/>
    </row>
  </sheetData>
  <sheetProtection/>
  <mergeCells count="14">
    <mergeCell ref="A176:E176"/>
    <mergeCell ref="B22:E22"/>
    <mergeCell ref="B56:E56"/>
    <mergeCell ref="B111:E111"/>
    <mergeCell ref="B143:E143"/>
    <mergeCell ref="B166:E166"/>
    <mergeCell ref="B172:E172"/>
    <mergeCell ref="A2:F2"/>
    <mergeCell ref="B1:F1"/>
    <mergeCell ref="A168:F168"/>
    <mergeCell ref="B174:E174"/>
    <mergeCell ref="B173:E173"/>
    <mergeCell ref="B171:E171"/>
    <mergeCell ref="B170:E170"/>
  </mergeCells>
  <printOptions/>
  <pageMargins left="0.7" right="0.7" top="0.75" bottom="0.75" header="0.3" footer="0.3"/>
  <pageSetup horizontalDpi="600" verticalDpi="600" orientation="portrait" paperSize="9" scale="81" r:id="rId1"/>
  <rowBreaks count="2" manualBreakCount="2">
    <brk id="71" max="5" man="1"/>
    <brk id="152" max="5" man="1"/>
  </rowBreaks>
  <colBreaks count="4" manualBreakCount="4">
    <brk id="6" max="65535" man="1"/>
    <brk id="7" max="65535" man="1"/>
    <brk id="10" max="175" man="1"/>
    <brk id="12" max="175" man="1"/>
  </colBreaks>
</worksheet>
</file>

<file path=xl/worksheets/sheet3.xml><?xml version="1.0" encoding="utf-8"?>
<worksheet xmlns="http://schemas.openxmlformats.org/spreadsheetml/2006/main" xmlns:r="http://schemas.openxmlformats.org/officeDocument/2006/relationships">
  <dimension ref="A1:F399"/>
  <sheetViews>
    <sheetView view="pageBreakPreview" zoomScale="90" zoomScaleNormal="80" zoomScaleSheetLayoutView="90" zoomScalePageLayoutView="0" workbookViewId="0" topLeftCell="A25">
      <selection activeCell="J35" sqref="J35"/>
    </sheetView>
  </sheetViews>
  <sheetFormatPr defaultColWidth="9.28125" defaultRowHeight="12.75"/>
  <cols>
    <col min="1" max="1" width="5.28125" style="74" customWidth="1"/>
    <col min="2" max="2" width="70.8515625" style="75" customWidth="1"/>
    <col min="3" max="3" width="10.8515625" style="76" customWidth="1"/>
    <col min="4" max="4" width="9.28125" style="720" customWidth="1"/>
    <col min="5" max="5" width="17.7109375" style="209" bestFit="1" customWidth="1"/>
    <col min="6" max="6" width="15.57421875" style="209" bestFit="1" customWidth="1"/>
    <col min="7" max="16384" width="9.28125" style="73" customWidth="1"/>
  </cols>
  <sheetData>
    <row r="1" spans="1:6" s="68" customFormat="1" ht="36" customHeight="1" thickBot="1">
      <c r="A1" s="758" t="s">
        <v>1774</v>
      </c>
      <c r="B1" s="758"/>
      <c r="C1" s="758"/>
      <c r="D1" s="758"/>
      <c r="E1" s="758"/>
      <c r="F1" s="758"/>
    </row>
    <row r="2" spans="1:6" s="61" customFormat="1" ht="38.25" customHeight="1" thickTop="1">
      <c r="A2" s="762" t="s">
        <v>1860</v>
      </c>
      <c r="B2" s="762"/>
      <c r="C2" s="762"/>
      <c r="D2" s="762"/>
      <c r="E2" s="762"/>
      <c r="F2" s="762"/>
    </row>
    <row r="3" spans="1:6" s="88" customFormat="1" ht="75" customHeight="1">
      <c r="A3" s="723"/>
      <c r="B3" s="723"/>
      <c r="C3" s="723"/>
      <c r="D3" s="723"/>
      <c r="E3" s="723"/>
      <c r="F3" s="723"/>
    </row>
    <row r="4" spans="1:6" s="88" customFormat="1" ht="75" customHeight="1">
      <c r="A4" s="723"/>
      <c r="B4" s="723"/>
      <c r="C4" s="723"/>
      <c r="D4" s="723"/>
      <c r="E4" s="723"/>
      <c r="F4" s="723"/>
    </row>
    <row r="5" spans="1:6" s="72" customFormat="1" ht="144.75" customHeight="1">
      <c r="A5" s="723"/>
      <c r="B5" s="723"/>
      <c r="C5" s="723"/>
      <c r="D5" s="723"/>
      <c r="E5" s="723"/>
      <c r="F5" s="723"/>
    </row>
    <row r="6" spans="1:6" s="61" customFormat="1" ht="15.75" customHeight="1" hidden="1">
      <c r="A6" s="723"/>
      <c r="B6" s="723"/>
      <c r="C6" s="723"/>
      <c r="D6" s="723"/>
      <c r="E6" s="723"/>
      <c r="F6" s="723"/>
    </row>
    <row r="7" spans="1:6" s="61" customFormat="1" ht="15.75" customHeight="1" hidden="1">
      <c r="A7" s="723"/>
      <c r="B7" s="723"/>
      <c r="C7" s="723"/>
      <c r="D7" s="723"/>
      <c r="E7" s="723"/>
      <c r="F7" s="723"/>
    </row>
    <row r="8" spans="1:6" s="68" customFormat="1" ht="18.75" customHeight="1" hidden="1">
      <c r="A8" s="723"/>
      <c r="B8" s="723"/>
      <c r="C8" s="723"/>
      <c r="D8" s="723"/>
      <c r="E8" s="723"/>
      <c r="F8" s="723"/>
    </row>
    <row r="9" spans="1:6" s="68" customFormat="1" ht="18.75" customHeight="1" hidden="1" thickBot="1">
      <c r="A9" s="724"/>
      <c r="B9" s="724"/>
      <c r="C9" s="724"/>
      <c r="D9" s="724"/>
      <c r="E9" s="724"/>
      <c r="F9" s="724"/>
    </row>
    <row r="10" spans="1:6" s="68" customFormat="1" ht="16.5" thickBot="1">
      <c r="A10" s="270"/>
      <c r="B10" s="271"/>
      <c r="C10" s="272"/>
      <c r="D10" s="710"/>
      <c r="E10" s="219"/>
      <c r="F10" s="219"/>
    </row>
    <row r="11" spans="1:6" s="68" customFormat="1" ht="24" customHeight="1" thickBot="1" thickTop="1">
      <c r="A11" s="753" t="s">
        <v>1099</v>
      </c>
      <c r="B11" s="755" t="s">
        <v>1100</v>
      </c>
      <c r="C11" s="273" t="s">
        <v>1101</v>
      </c>
      <c r="D11" s="706"/>
      <c r="E11" s="274" t="s">
        <v>1102</v>
      </c>
      <c r="F11" s="275" t="s">
        <v>1103</v>
      </c>
    </row>
    <row r="12" spans="1:6" s="68" customFormat="1" ht="16.5" thickBot="1">
      <c r="A12" s="754"/>
      <c r="B12" s="756"/>
      <c r="C12" s="276" t="s">
        <v>1104</v>
      </c>
      <c r="D12" s="707" t="s">
        <v>1105</v>
      </c>
      <c r="E12" s="277" t="s">
        <v>1106</v>
      </c>
      <c r="F12" s="278" t="s">
        <v>1106</v>
      </c>
    </row>
    <row r="13" spans="1:6" s="69" customFormat="1" ht="16.5" thickTop="1">
      <c r="A13" s="279"/>
      <c r="B13" s="280"/>
      <c r="C13" s="281"/>
      <c r="D13" s="711"/>
      <c r="E13" s="282"/>
      <c r="F13" s="283"/>
    </row>
    <row r="14" spans="1:6" s="68" customFormat="1" ht="15.75">
      <c r="A14" s="342"/>
      <c r="B14" s="373" t="s">
        <v>1107</v>
      </c>
      <c r="C14" s="292"/>
      <c r="D14" s="296"/>
      <c r="E14" s="293"/>
      <c r="F14" s="293"/>
    </row>
    <row r="15" spans="1:6" s="68" customFormat="1" ht="15.75">
      <c r="A15" s="343"/>
      <c r="B15" s="344"/>
      <c r="C15" s="318"/>
      <c r="D15" s="709"/>
      <c r="E15" s="345"/>
      <c r="F15" s="345"/>
    </row>
    <row r="16" spans="1:6" s="68" customFormat="1" ht="73.5" customHeight="1">
      <c r="A16" s="287"/>
      <c r="B16" s="346" t="s">
        <v>1108</v>
      </c>
      <c r="C16" s="318"/>
      <c r="D16" s="709"/>
      <c r="E16" s="345"/>
      <c r="F16" s="345"/>
    </row>
    <row r="17" spans="1:6" s="68" customFormat="1" ht="15.75">
      <c r="A17" s="287"/>
      <c r="B17" s="347" t="s">
        <v>1109</v>
      </c>
      <c r="C17" s="318"/>
      <c r="D17" s="709"/>
      <c r="E17" s="345"/>
      <c r="F17" s="345"/>
    </row>
    <row r="18" spans="1:6" s="68" customFormat="1" ht="86.25" customHeight="1">
      <c r="A18" s="287"/>
      <c r="B18" s="346" t="s">
        <v>1110</v>
      </c>
      <c r="C18" s="318"/>
      <c r="D18" s="709"/>
      <c r="E18" s="345"/>
      <c r="F18" s="345"/>
    </row>
    <row r="19" spans="1:6" s="61" customFormat="1" ht="155.25" customHeight="1">
      <c r="A19" s="285">
        <v>1</v>
      </c>
      <c r="B19" s="286" t="s">
        <v>1111</v>
      </c>
      <c r="C19" s="318"/>
      <c r="D19" s="712"/>
      <c r="E19" s="345"/>
      <c r="F19" s="345"/>
    </row>
    <row r="20" spans="1:6" s="61" customFormat="1" ht="78.75">
      <c r="A20" s="287"/>
      <c r="B20" s="288" t="s">
        <v>1112</v>
      </c>
      <c r="C20" s="318"/>
      <c r="D20" s="712"/>
      <c r="E20" s="345"/>
      <c r="F20" s="345"/>
    </row>
    <row r="21" spans="1:6" s="61" customFormat="1" ht="15.75">
      <c r="A21" s="287"/>
      <c r="B21" s="288"/>
      <c r="C21" s="318"/>
      <c r="D21" s="712"/>
      <c r="E21" s="345"/>
      <c r="F21" s="345"/>
    </row>
    <row r="22" spans="1:6" s="61" customFormat="1" ht="15.75">
      <c r="A22" s="289"/>
      <c r="B22" s="288" t="s">
        <v>1113</v>
      </c>
      <c r="C22" s="290" t="s">
        <v>626</v>
      </c>
      <c r="D22" s="713">
        <v>156</v>
      </c>
      <c r="E22" s="237"/>
      <c r="F22" s="237"/>
    </row>
    <row r="23" spans="1:6" s="61" customFormat="1" ht="15.75">
      <c r="A23" s="289"/>
      <c r="B23" s="288" t="s">
        <v>1114</v>
      </c>
      <c r="C23" s="290" t="s">
        <v>626</v>
      </c>
      <c r="D23" s="713">
        <v>84</v>
      </c>
      <c r="E23" s="237"/>
      <c r="F23" s="237"/>
    </row>
    <row r="24" spans="1:6" s="61" customFormat="1" ht="15.75">
      <c r="A24" s="289"/>
      <c r="B24" s="288" t="s">
        <v>1115</v>
      </c>
      <c r="C24" s="290" t="s">
        <v>626</v>
      </c>
      <c r="D24" s="713">
        <v>48</v>
      </c>
      <c r="E24" s="237"/>
      <c r="F24" s="237"/>
    </row>
    <row r="25" spans="1:6" s="61" customFormat="1" ht="15.75">
      <c r="A25" s="289"/>
      <c r="B25" s="288" t="s">
        <v>1116</v>
      </c>
      <c r="C25" s="290" t="s">
        <v>626</v>
      </c>
      <c r="D25" s="713">
        <v>74</v>
      </c>
      <c r="E25" s="237"/>
      <c r="F25" s="237"/>
    </row>
    <row r="26" spans="1:6" s="61" customFormat="1" ht="15.75">
      <c r="A26" s="289"/>
      <c r="B26" s="288" t="s">
        <v>1117</v>
      </c>
      <c r="C26" s="290" t="s">
        <v>626</v>
      </c>
      <c r="D26" s="713">
        <v>65</v>
      </c>
      <c r="E26" s="237"/>
      <c r="F26" s="237"/>
    </row>
    <row r="27" spans="1:6" s="61" customFormat="1" ht="15.75">
      <c r="A27" s="289"/>
      <c r="B27" s="288" t="s">
        <v>1118</v>
      </c>
      <c r="C27" s="290" t="s">
        <v>626</v>
      </c>
      <c r="D27" s="713">
        <v>68</v>
      </c>
      <c r="E27" s="237"/>
      <c r="F27" s="237"/>
    </row>
    <row r="28" spans="1:6" s="61" customFormat="1" ht="15.75">
      <c r="A28" s="289"/>
      <c r="B28" s="288" t="s">
        <v>1119</v>
      </c>
      <c r="C28" s="290" t="s">
        <v>626</v>
      </c>
      <c r="D28" s="713">
        <v>65</v>
      </c>
      <c r="E28" s="237"/>
      <c r="F28" s="237"/>
    </row>
    <row r="29" spans="1:6" s="61" customFormat="1" ht="15.75">
      <c r="A29" s="289"/>
      <c r="B29" s="288" t="s">
        <v>1120</v>
      </c>
      <c r="C29" s="290" t="s">
        <v>626</v>
      </c>
      <c r="D29" s="713">
        <v>68</v>
      </c>
      <c r="E29" s="237"/>
      <c r="F29" s="237"/>
    </row>
    <row r="30" spans="1:6" s="61" customFormat="1" ht="94.5">
      <c r="A30" s="285">
        <v>2</v>
      </c>
      <c r="B30" s="286" t="s">
        <v>983</v>
      </c>
      <c r="C30" s="318"/>
      <c r="D30" s="712"/>
      <c r="E30" s="345"/>
      <c r="F30" s="345"/>
    </row>
    <row r="31" spans="1:6" s="61" customFormat="1" ht="47.25">
      <c r="A31" s="287"/>
      <c r="B31" s="288" t="s">
        <v>984</v>
      </c>
      <c r="C31" s="318"/>
      <c r="D31" s="712"/>
      <c r="E31" s="345"/>
      <c r="F31" s="345"/>
    </row>
    <row r="32" spans="1:6" s="68" customFormat="1" ht="15.75">
      <c r="A32" s="289"/>
      <c r="B32" s="291" t="s">
        <v>985</v>
      </c>
      <c r="C32" s="290" t="s">
        <v>626</v>
      </c>
      <c r="D32" s="708">
        <v>255</v>
      </c>
      <c r="E32" s="237"/>
      <c r="F32" s="237"/>
    </row>
    <row r="33" spans="1:6" s="68" customFormat="1" ht="15.75">
      <c r="A33" s="289"/>
      <c r="B33" s="291" t="s">
        <v>986</v>
      </c>
      <c r="C33" s="290" t="s">
        <v>626</v>
      </c>
      <c r="D33" s="708">
        <v>255</v>
      </c>
      <c r="E33" s="237"/>
      <c r="F33" s="237"/>
    </row>
    <row r="34" spans="1:6" s="68" customFormat="1" ht="15.75">
      <c r="A34" s="289"/>
      <c r="B34" s="291" t="s">
        <v>987</v>
      </c>
      <c r="C34" s="290" t="s">
        <v>626</v>
      </c>
      <c r="D34" s="708">
        <v>5500</v>
      </c>
      <c r="E34" s="237"/>
      <c r="F34" s="237"/>
    </row>
    <row r="35" spans="1:6" s="68" customFormat="1" ht="15.75">
      <c r="A35" s="289"/>
      <c r="B35" s="291" t="s">
        <v>988</v>
      </c>
      <c r="C35" s="290" t="s">
        <v>626</v>
      </c>
      <c r="D35" s="708">
        <v>450</v>
      </c>
      <c r="E35" s="237"/>
      <c r="F35" s="237"/>
    </row>
    <row r="36" spans="1:6" s="68" customFormat="1" ht="15.75">
      <c r="A36" s="289"/>
      <c r="B36" s="291" t="s">
        <v>989</v>
      </c>
      <c r="C36" s="290" t="s">
        <v>626</v>
      </c>
      <c r="D36" s="708">
        <v>655</v>
      </c>
      <c r="E36" s="237"/>
      <c r="F36" s="237"/>
    </row>
    <row r="37" spans="1:6" s="68" customFormat="1" ht="15.75">
      <c r="A37" s="289"/>
      <c r="B37" s="291" t="s">
        <v>990</v>
      </c>
      <c r="C37" s="290" t="s">
        <v>626</v>
      </c>
      <c r="D37" s="708">
        <v>84</v>
      </c>
      <c r="E37" s="237"/>
      <c r="F37" s="237"/>
    </row>
    <row r="38" spans="1:6" s="68" customFormat="1" ht="15.75">
      <c r="A38" s="289"/>
      <c r="B38" s="291" t="s">
        <v>991</v>
      </c>
      <c r="C38" s="290" t="s">
        <v>626</v>
      </c>
      <c r="D38" s="708">
        <v>87</v>
      </c>
      <c r="E38" s="237"/>
      <c r="F38" s="237"/>
    </row>
    <row r="39" spans="1:6" s="68" customFormat="1" ht="15.75">
      <c r="A39" s="289"/>
      <c r="B39" s="291" t="s">
        <v>992</v>
      </c>
      <c r="C39" s="290" t="s">
        <v>626</v>
      </c>
      <c r="D39" s="708">
        <v>47</v>
      </c>
      <c r="E39" s="237"/>
      <c r="F39" s="237"/>
    </row>
    <row r="40" spans="1:6" s="68" customFormat="1" ht="15.75">
      <c r="A40" s="289"/>
      <c r="B40" s="291" t="s">
        <v>993</v>
      </c>
      <c r="C40" s="290" t="s">
        <v>626</v>
      </c>
      <c r="D40" s="708">
        <v>25</v>
      </c>
      <c r="E40" s="237"/>
      <c r="F40" s="237"/>
    </row>
    <row r="41" spans="1:6" s="61" customFormat="1" ht="35.25" customHeight="1">
      <c r="A41" s="289"/>
      <c r="B41" s="288" t="s">
        <v>994</v>
      </c>
      <c r="C41" s="290" t="s">
        <v>626</v>
      </c>
      <c r="D41" s="713">
        <v>85</v>
      </c>
      <c r="E41" s="237"/>
      <c r="F41" s="237"/>
    </row>
    <row r="42" spans="1:6" s="61" customFormat="1" ht="38.25" customHeight="1">
      <c r="A42" s="289"/>
      <c r="B42" s="288" t="s">
        <v>995</v>
      </c>
      <c r="C42" s="290" t="s">
        <v>626</v>
      </c>
      <c r="D42" s="713">
        <v>168</v>
      </c>
      <c r="E42" s="237"/>
      <c r="F42" s="237"/>
    </row>
    <row r="43" spans="1:6" s="61" customFormat="1" ht="183" customHeight="1">
      <c r="A43" s="285">
        <v>3</v>
      </c>
      <c r="B43" s="286" t="s">
        <v>996</v>
      </c>
      <c r="C43" s="318"/>
      <c r="D43" s="712"/>
      <c r="E43" s="345"/>
      <c r="F43" s="345"/>
    </row>
    <row r="44" spans="1:6" s="68" customFormat="1" ht="15.75">
      <c r="A44" s="289"/>
      <c r="B44" s="291" t="s">
        <v>987</v>
      </c>
      <c r="C44" s="290" t="s">
        <v>626</v>
      </c>
      <c r="D44" s="708">
        <v>420</v>
      </c>
      <c r="E44" s="237"/>
      <c r="F44" s="237"/>
    </row>
    <row r="45" spans="1:6" s="68" customFormat="1" ht="15.75">
      <c r="A45" s="289"/>
      <c r="B45" s="291" t="s">
        <v>989</v>
      </c>
      <c r="C45" s="290" t="s">
        <v>626</v>
      </c>
      <c r="D45" s="708">
        <v>320</v>
      </c>
      <c r="E45" s="237"/>
      <c r="F45" s="237"/>
    </row>
    <row r="46" spans="1:6" s="68" customFormat="1" ht="15.75">
      <c r="A46" s="289"/>
      <c r="B46" s="291" t="s">
        <v>985</v>
      </c>
      <c r="C46" s="290" t="s">
        <v>626</v>
      </c>
      <c r="D46" s="708">
        <v>874</v>
      </c>
      <c r="E46" s="237"/>
      <c r="F46" s="237"/>
    </row>
    <row r="47" spans="1:6" s="68" customFormat="1" ht="15.75">
      <c r="A47" s="289"/>
      <c r="B47" s="291" t="s">
        <v>986</v>
      </c>
      <c r="C47" s="290" t="s">
        <v>626</v>
      </c>
      <c r="D47" s="708">
        <v>4250</v>
      </c>
      <c r="E47" s="237"/>
      <c r="F47" s="237"/>
    </row>
    <row r="48" spans="1:6" s="68" customFormat="1" ht="15.75">
      <c r="A48" s="289"/>
      <c r="B48" s="291" t="s">
        <v>997</v>
      </c>
      <c r="C48" s="290" t="s">
        <v>626</v>
      </c>
      <c r="D48" s="708">
        <v>1450</v>
      </c>
      <c r="E48" s="237"/>
      <c r="F48" s="237"/>
    </row>
    <row r="49" spans="1:6" s="68" customFormat="1" ht="15.75">
      <c r="A49" s="289"/>
      <c r="B49" s="291" t="s">
        <v>998</v>
      </c>
      <c r="C49" s="290" t="s">
        <v>626</v>
      </c>
      <c r="D49" s="708">
        <v>745</v>
      </c>
      <c r="E49" s="237"/>
      <c r="F49" s="237"/>
    </row>
    <row r="50" spans="1:6" s="61" customFormat="1" ht="168" customHeight="1">
      <c r="A50" s="285">
        <v>4</v>
      </c>
      <c r="B50" s="166" t="s">
        <v>999</v>
      </c>
      <c r="C50" s="292"/>
      <c r="D50" s="296"/>
      <c r="E50" s="293"/>
      <c r="F50" s="237"/>
    </row>
    <row r="51" spans="1:6" s="68" customFormat="1" ht="15.75">
      <c r="A51" s="289"/>
      <c r="B51" s="294" t="s">
        <v>1000</v>
      </c>
      <c r="C51" s="290" t="s">
        <v>626</v>
      </c>
      <c r="D51" s="708">
        <v>100</v>
      </c>
      <c r="E51" s="237"/>
      <c r="F51" s="237"/>
    </row>
    <row r="52" spans="1:6" s="68" customFormat="1" ht="15.75">
      <c r="A52" s="289"/>
      <c r="B52" s="294" t="s">
        <v>1001</v>
      </c>
      <c r="C52" s="290" t="s">
        <v>626</v>
      </c>
      <c r="D52" s="708">
        <v>200</v>
      </c>
      <c r="E52" s="237"/>
      <c r="F52" s="237"/>
    </row>
    <row r="53" spans="1:6" s="68" customFormat="1" ht="15.75">
      <c r="A53" s="289"/>
      <c r="B53" s="294" t="s">
        <v>1002</v>
      </c>
      <c r="C53" s="290" t="s">
        <v>626</v>
      </c>
      <c r="D53" s="708">
        <v>150</v>
      </c>
      <c r="E53" s="237"/>
      <c r="F53" s="237"/>
    </row>
    <row r="54" spans="1:6" s="68" customFormat="1" ht="15.75">
      <c r="A54" s="289"/>
      <c r="B54" s="294" t="s">
        <v>1003</v>
      </c>
      <c r="C54" s="290" t="s">
        <v>626</v>
      </c>
      <c r="D54" s="708">
        <v>80</v>
      </c>
      <c r="E54" s="237"/>
      <c r="F54" s="237"/>
    </row>
    <row r="55" spans="1:6" s="68" customFormat="1" ht="15.75">
      <c r="A55" s="289"/>
      <c r="B55" s="294" t="s">
        <v>1004</v>
      </c>
      <c r="C55" s="290" t="s">
        <v>626</v>
      </c>
      <c r="D55" s="708">
        <v>150</v>
      </c>
      <c r="E55" s="237"/>
      <c r="F55" s="237"/>
    </row>
    <row r="56" spans="1:6" s="68" customFormat="1" ht="15.75">
      <c r="A56" s="289"/>
      <c r="B56" s="294" t="s">
        <v>1005</v>
      </c>
      <c r="C56" s="290" t="s">
        <v>626</v>
      </c>
      <c r="D56" s="708">
        <v>120</v>
      </c>
      <c r="E56" s="237"/>
      <c r="F56" s="237"/>
    </row>
    <row r="57" spans="1:6" s="68" customFormat="1" ht="15.75">
      <c r="A57" s="289"/>
      <c r="B57" s="294" t="s">
        <v>990</v>
      </c>
      <c r="C57" s="290" t="s">
        <v>626</v>
      </c>
      <c r="D57" s="708">
        <v>68</v>
      </c>
      <c r="E57" s="237"/>
      <c r="F57" s="237"/>
    </row>
    <row r="58" spans="1:6" s="68" customFormat="1" ht="15.75">
      <c r="A58" s="289"/>
      <c r="B58" s="294" t="s">
        <v>991</v>
      </c>
      <c r="C58" s="290" t="s">
        <v>626</v>
      </c>
      <c r="D58" s="708">
        <v>125</v>
      </c>
      <c r="E58" s="237"/>
      <c r="F58" s="237"/>
    </row>
    <row r="59" spans="1:6" s="68" customFormat="1" ht="15.75">
      <c r="A59" s="289"/>
      <c r="B59" s="294" t="s">
        <v>992</v>
      </c>
      <c r="C59" s="290" t="s">
        <v>626</v>
      </c>
      <c r="D59" s="708">
        <v>54</v>
      </c>
      <c r="E59" s="237"/>
      <c r="F59" s="237"/>
    </row>
    <row r="60" spans="1:6" s="68" customFormat="1" ht="15.75">
      <c r="A60" s="289"/>
      <c r="B60" s="294" t="s">
        <v>1006</v>
      </c>
      <c r="C60" s="290" t="s">
        <v>626</v>
      </c>
      <c r="D60" s="708">
        <v>84</v>
      </c>
      <c r="E60" s="237"/>
      <c r="F60" s="237"/>
    </row>
    <row r="61" spans="1:6" s="68" customFormat="1" ht="15.75">
      <c r="A61" s="289"/>
      <c r="B61" s="294" t="s">
        <v>993</v>
      </c>
      <c r="C61" s="290" t="s">
        <v>626</v>
      </c>
      <c r="D61" s="708">
        <v>251</v>
      </c>
      <c r="E61" s="237"/>
      <c r="F61" s="237"/>
    </row>
    <row r="62" spans="1:6" s="68" customFormat="1" ht="15.75">
      <c r="A62" s="289"/>
      <c r="B62" s="294" t="s">
        <v>1007</v>
      </c>
      <c r="C62" s="290" t="s">
        <v>626</v>
      </c>
      <c r="D62" s="708">
        <v>450</v>
      </c>
      <c r="E62" s="237"/>
      <c r="F62" s="237"/>
    </row>
    <row r="63" spans="1:6" s="68" customFormat="1" ht="15.75">
      <c r="A63" s="289"/>
      <c r="B63" s="294" t="s">
        <v>1008</v>
      </c>
      <c r="C63" s="290" t="s">
        <v>626</v>
      </c>
      <c r="D63" s="708">
        <v>842</v>
      </c>
      <c r="E63" s="237"/>
      <c r="F63" s="237"/>
    </row>
    <row r="64" spans="1:6" s="61" customFormat="1" ht="89.25" customHeight="1">
      <c r="A64" s="285">
        <v>5</v>
      </c>
      <c r="B64" s="166" t="s">
        <v>1009</v>
      </c>
      <c r="C64" s="292" t="s">
        <v>206</v>
      </c>
      <c r="D64" s="296">
        <v>8</v>
      </c>
      <c r="E64" s="293"/>
      <c r="F64" s="237"/>
    </row>
    <row r="65" spans="1:6" s="61" customFormat="1" ht="56.25" customHeight="1">
      <c r="A65" s="285">
        <v>6</v>
      </c>
      <c r="B65" s="166" t="s">
        <v>1010</v>
      </c>
      <c r="C65" s="292" t="s">
        <v>206</v>
      </c>
      <c r="D65" s="757" t="s">
        <v>1011</v>
      </c>
      <c r="E65" s="757"/>
      <c r="F65" s="757"/>
    </row>
    <row r="66" spans="1:6" s="61" customFormat="1" ht="60" customHeight="1">
      <c r="A66" s="285">
        <v>7</v>
      </c>
      <c r="B66" s="166" t="s">
        <v>1012</v>
      </c>
      <c r="C66" s="292" t="s">
        <v>206</v>
      </c>
      <c r="D66" s="757" t="s">
        <v>1011</v>
      </c>
      <c r="E66" s="757"/>
      <c r="F66" s="757"/>
    </row>
    <row r="67" spans="1:6" s="61" customFormat="1" ht="15.75">
      <c r="A67" s="285" t="s">
        <v>1013</v>
      </c>
      <c r="B67" s="295" t="s">
        <v>1014</v>
      </c>
      <c r="C67" s="296" t="s">
        <v>603</v>
      </c>
      <c r="D67" s="708">
        <v>1</v>
      </c>
      <c r="E67" s="205"/>
      <c r="F67" s="297"/>
    </row>
    <row r="68" spans="1:6" s="61" customFormat="1" ht="131.25" customHeight="1">
      <c r="A68" s="285" t="s">
        <v>1015</v>
      </c>
      <c r="B68" s="298" t="s">
        <v>1995</v>
      </c>
      <c r="C68" s="348" t="s">
        <v>1016</v>
      </c>
      <c r="D68" s="708">
        <v>1</v>
      </c>
      <c r="E68" s="205"/>
      <c r="F68" s="297"/>
    </row>
    <row r="69" spans="1:6" s="61" customFormat="1" ht="15.75">
      <c r="A69" s="285" t="s">
        <v>1017</v>
      </c>
      <c r="B69" s="299" t="s">
        <v>1775</v>
      </c>
      <c r="C69" s="348" t="s">
        <v>1016</v>
      </c>
      <c r="D69" s="708">
        <v>1</v>
      </c>
      <c r="E69" s="205"/>
      <c r="F69" s="297"/>
    </row>
    <row r="70" spans="1:6" s="61" customFormat="1" ht="16.5" thickBot="1">
      <c r="A70" s="285">
        <v>11</v>
      </c>
      <c r="B70" s="34" t="s">
        <v>1018</v>
      </c>
      <c r="C70" s="292" t="s">
        <v>1019</v>
      </c>
      <c r="D70" s="296">
        <v>1</v>
      </c>
      <c r="E70" s="293"/>
      <c r="F70" s="237"/>
    </row>
    <row r="71" spans="1:6" s="68" customFormat="1" ht="16.5" thickBot="1">
      <c r="A71" s="763" t="s">
        <v>1020</v>
      </c>
      <c r="B71" s="764"/>
      <c r="C71" s="764"/>
      <c r="D71" s="764"/>
      <c r="E71" s="765"/>
      <c r="F71" s="374"/>
    </row>
    <row r="72" spans="1:6" s="68" customFormat="1" ht="15.75">
      <c r="A72" s="289"/>
      <c r="B72" s="291"/>
      <c r="C72" s="318"/>
      <c r="D72" s="709"/>
      <c r="E72" s="345"/>
      <c r="F72" s="345"/>
    </row>
    <row r="73" spans="1:6" s="68" customFormat="1" ht="15.75">
      <c r="A73" s="289"/>
      <c r="B73" s="375" t="s">
        <v>1021</v>
      </c>
      <c r="C73" s="318"/>
      <c r="D73" s="709"/>
      <c r="E73" s="345"/>
      <c r="F73" s="345"/>
    </row>
    <row r="74" spans="1:6" s="61" customFormat="1" ht="132.75" customHeight="1">
      <c r="A74" s="285">
        <v>1</v>
      </c>
      <c r="B74" s="286" t="s">
        <v>1022</v>
      </c>
      <c r="C74" s="318"/>
      <c r="D74" s="712"/>
      <c r="E74" s="345"/>
      <c r="F74" s="345"/>
    </row>
    <row r="75" spans="1:6" s="61" customFormat="1" ht="16.5" customHeight="1">
      <c r="A75" s="287"/>
      <c r="B75" s="351" t="s">
        <v>1023</v>
      </c>
      <c r="C75" s="290" t="s">
        <v>626</v>
      </c>
      <c r="D75" s="708">
        <v>32</v>
      </c>
      <c r="E75" s="237"/>
      <c r="F75" s="237"/>
    </row>
    <row r="76" spans="1:6" s="68" customFormat="1" ht="15.75">
      <c r="A76" s="287"/>
      <c r="B76" s="351" t="s">
        <v>1024</v>
      </c>
      <c r="C76" s="290" t="s">
        <v>626</v>
      </c>
      <c r="D76" s="708">
        <v>84</v>
      </c>
      <c r="E76" s="237"/>
      <c r="F76" s="237"/>
    </row>
    <row r="77" spans="1:6" s="68" customFormat="1" ht="15.75">
      <c r="A77" s="287"/>
      <c r="B77" s="305" t="s">
        <v>1025</v>
      </c>
      <c r="C77" s="290" t="s">
        <v>626</v>
      </c>
      <c r="D77" s="708">
        <v>64</v>
      </c>
      <c r="E77" s="237"/>
      <c r="F77" s="237"/>
    </row>
    <row r="78" spans="1:6" s="61" customFormat="1" ht="31.5">
      <c r="A78" s="285">
        <v>2</v>
      </c>
      <c r="B78" s="288" t="s">
        <v>1026</v>
      </c>
      <c r="C78" s="318"/>
      <c r="D78" s="712"/>
      <c r="E78" s="345"/>
      <c r="F78" s="345"/>
    </row>
    <row r="79" spans="1:6" s="61" customFormat="1" ht="15.75">
      <c r="A79" s="287"/>
      <c r="B79" s="352" t="s">
        <v>1027</v>
      </c>
      <c r="C79" s="290" t="s">
        <v>626</v>
      </c>
      <c r="D79" s="713">
        <v>750</v>
      </c>
      <c r="E79" s="237"/>
      <c r="F79" s="237"/>
    </row>
    <row r="80" spans="1:6" s="61" customFormat="1" ht="15.75">
      <c r="A80" s="287"/>
      <c r="B80" s="352" t="s">
        <v>1028</v>
      </c>
      <c r="C80" s="290" t="s">
        <v>626</v>
      </c>
      <c r="D80" s="713">
        <v>1150</v>
      </c>
      <c r="E80" s="237"/>
      <c r="F80" s="237"/>
    </row>
    <row r="81" spans="1:6" s="61" customFormat="1" ht="15.75">
      <c r="A81" s="287"/>
      <c r="B81" s="352" t="s">
        <v>1029</v>
      </c>
      <c r="C81" s="290" t="s">
        <v>626</v>
      </c>
      <c r="D81" s="713">
        <v>660</v>
      </c>
      <c r="E81" s="237"/>
      <c r="F81" s="237"/>
    </row>
    <row r="82" spans="1:6" s="61" customFormat="1" ht="15.75">
      <c r="A82" s="287"/>
      <c r="B82" s="352" t="s">
        <v>1030</v>
      </c>
      <c r="C82" s="290" t="s">
        <v>626</v>
      </c>
      <c r="D82" s="713">
        <v>320</v>
      </c>
      <c r="E82" s="237"/>
      <c r="F82" s="237"/>
    </row>
    <row r="83" spans="1:6" s="61" customFormat="1" ht="15.75">
      <c r="A83" s="300"/>
      <c r="B83" s="353" t="s">
        <v>1031</v>
      </c>
      <c r="C83" s="290" t="s">
        <v>626</v>
      </c>
      <c r="D83" s="713">
        <v>280</v>
      </c>
      <c r="E83" s="237"/>
      <c r="F83" s="237"/>
    </row>
    <row r="84" spans="1:6" s="61" customFormat="1" ht="133.5" customHeight="1">
      <c r="A84" s="301" t="s">
        <v>1032</v>
      </c>
      <c r="B84" s="354" t="s">
        <v>1033</v>
      </c>
      <c r="C84" s="290" t="s">
        <v>626</v>
      </c>
      <c r="D84" s="713">
        <v>340</v>
      </c>
      <c r="E84" s="237"/>
      <c r="F84" s="237"/>
    </row>
    <row r="85" spans="1:6" s="61" customFormat="1" ht="69.75" customHeight="1">
      <c r="A85" s="301" t="s">
        <v>1034</v>
      </c>
      <c r="B85" s="291" t="s">
        <v>1035</v>
      </c>
      <c r="C85" s="318"/>
      <c r="D85" s="709"/>
      <c r="E85" s="345"/>
      <c r="F85" s="345"/>
    </row>
    <row r="86" spans="1:6" s="61" customFormat="1" ht="15.75">
      <c r="A86" s="301"/>
      <c r="B86" s="351" t="s">
        <v>1036</v>
      </c>
      <c r="C86" s="290" t="s">
        <v>626</v>
      </c>
      <c r="D86" s="708">
        <v>1260</v>
      </c>
      <c r="E86" s="237"/>
      <c r="F86" s="237"/>
    </row>
    <row r="87" spans="1:6" s="61" customFormat="1" ht="15.75">
      <c r="A87" s="301"/>
      <c r="B87" s="351" t="s">
        <v>1037</v>
      </c>
      <c r="C87" s="290" t="s">
        <v>626</v>
      </c>
      <c r="D87" s="708">
        <v>3200</v>
      </c>
      <c r="E87" s="237"/>
      <c r="F87" s="237"/>
    </row>
    <row r="88" spans="1:6" s="61" customFormat="1" ht="15.75">
      <c r="A88" s="301"/>
      <c r="B88" s="351" t="s">
        <v>1038</v>
      </c>
      <c r="C88" s="290" t="s">
        <v>626</v>
      </c>
      <c r="D88" s="708">
        <v>450</v>
      </c>
      <c r="E88" s="237"/>
      <c r="F88" s="237"/>
    </row>
    <row r="89" spans="1:6" s="61" customFormat="1" ht="98.25" customHeight="1">
      <c r="A89" s="302">
        <v>5</v>
      </c>
      <c r="B89" s="4" t="s">
        <v>1792</v>
      </c>
      <c r="C89" s="290" t="s">
        <v>936</v>
      </c>
      <c r="D89" s="708">
        <v>55</v>
      </c>
      <c r="E89" s="237"/>
      <c r="F89" s="237"/>
    </row>
    <row r="90" spans="1:6" s="61" customFormat="1" ht="84.75" customHeight="1" thickBot="1">
      <c r="A90" s="302">
        <v>6</v>
      </c>
      <c r="B90" s="355" t="s">
        <v>1039</v>
      </c>
      <c r="C90" s="290" t="s">
        <v>1040</v>
      </c>
      <c r="D90" s="713">
        <v>35</v>
      </c>
      <c r="E90" s="237"/>
      <c r="F90" s="237"/>
    </row>
    <row r="91" spans="1:6" s="68" customFormat="1" ht="16.5" thickBot="1">
      <c r="A91" s="763" t="s">
        <v>1041</v>
      </c>
      <c r="B91" s="764"/>
      <c r="C91" s="764"/>
      <c r="D91" s="764"/>
      <c r="E91" s="765"/>
      <c r="F91" s="374"/>
    </row>
    <row r="92" spans="1:6" s="68" customFormat="1" ht="15.75">
      <c r="A92" s="356"/>
      <c r="B92" s="357"/>
      <c r="C92" s="358"/>
      <c r="D92" s="714"/>
      <c r="E92" s="359"/>
      <c r="F92" s="345"/>
    </row>
    <row r="93" spans="1:6" s="68" customFormat="1" ht="15.75">
      <c r="A93" s="343"/>
      <c r="B93" s="376" t="s">
        <v>1042</v>
      </c>
      <c r="C93" s="318"/>
      <c r="D93" s="709"/>
      <c r="E93" s="345"/>
      <c r="F93" s="345"/>
    </row>
    <row r="94" spans="1:6" s="68" customFormat="1" ht="250.5" customHeight="1">
      <c r="A94" s="285"/>
      <c r="B94" s="332" t="s">
        <v>471</v>
      </c>
      <c r="C94" s="318"/>
      <c r="D94" s="709"/>
      <c r="E94" s="345"/>
      <c r="F94" s="345"/>
    </row>
    <row r="95" spans="1:6" s="68" customFormat="1" ht="15.75">
      <c r="A95" s="287"/>
      <c r="B95" s="346" t="s">
        <v>472</v>
      </c>
      <c r="C95" s="318"/>
      <c r="D95" s="709"/>
      <c r="E95" s="345"/>
      <c r="F95" s="345"/>
    </row>
    <row r="96" spans="1:6" s="68" customFormat="1" ht="37.5" customHeight="1">
      <c r="A96" s="287"/>
      <c r="B96" s="346" t="s">
        <v>473</v>
      </c>
      <c r="C96" s="318"/>
      <c r="D96" s="709"/>
      <c r="E96" s="345"/>
      <c r="F96" s="345"/>
    </row>
    <row r="97" spans="1:6" s="70" customFormat="1" ht="98.25" customHeight="1">
      <c r="A97" s="285">
        <v>1</v>
      </c>
      <c r="B97" s="299" t="s">
        <v>1996</v>
      </c>
      <c r="C97" s="290" t="s">
        <v>474</v>
      </c>
      <c r="D97" s="708">
        <v>1</v>
      </c>
      <c r="E97" s="380"/>
      <c r="F97" s="345"/>
    </row>
    <row r="98" spans="1:6" s="70" customFormat="1" ht="47.25">
      <c r="A98" s="301"/>
      <c r="B98" s="360" t="s">
        <v>1891</v>
      </c>
      <c r="C98" s="290" t="s">
        <v>206</v>
      </c>
      <c r="D98" s="708">
        <v>1</v>
      </c>
      <c r="E98" s="345"/>
      <c r="F98" s="345"/>
    </row>
    <row r="99" spans="1:6" s="70" customFormat="1" ht="63">
      <c r="A99" s="301"/>
      <c r="B99" s="332" t="s">
        <v>1892</v>
      </c>
      <c r="C99" s="290" t="s">
        <v>206</v>
      </c>
      <c r="D99" s="708">
        <v>1</v>
      </c>
      <c r="E99" s="345"/>
      <c r="F99" s="345"/>
    </row>
    <row r="100" spans="1:6" s="70" customFormat="1" ht="31.5">
      <c r="A100" s="301"/>
      <c r="B100" s="332" t="s">
        <v>1893</v>
      </c>
      <c r="C100" s="290" t="s">
        <v>206</v>
      </c>
      <c r="D100" s="708">
        <v>3</v>
      </c>
      <c r="E100" s="345"/>
      <c r="F100" s="345"/>
    </row>
    <row r="101" spans="1:6" s="70" customFormat="1" ht="47.25">
      <c r="A101" s="301"/>
      <c r="B101" s="332" t="s">
        <v>1894</v>
      </c>
      <c r="C101" s="290" t="s">
        <v>206</v>
      </c>
      <c r="D101" s="708">
        <v>1</v>
      </c>
      <c r="E101" s="345"/>
      <c r="F101" s="345"/>
    </row>
    <row r="102" spans="1:6" s="70" customFormat="1" ht="15.75">
      <c r="A102" s="301"/>
      <c r="B102" s="332" t="s">
        <v>475</v>
      </c>
      <c r="C102" s="290"/>
      <c r="D102" s="708"/>
      <c r="E102" s="345"/>
      <c r="F102" s="345"/>
    </row>
    <row r="103" spans="1:6" s="70" customFormat="1" ht="47.25">
      <c r="A103" s="301"/>
      <c r="B103" s="332" t="s">
        <v>1895</v>
      </c>
      <c r="C103" s="290" t="s">
        <v>206</v>
      </c>
      <c r="D103" s="708">
        <v>1</v>
      </c>
      <c r="E103" s="345"/>
      <c r="F103" s="345"/>
    </row>
    <row r="104" spans="1:6" s="70" customFormat="1" ht="15.75">
      <c r="A104" s="301"/>
      <c r="B104" s="332" t="s">
        <v>476</v>
      </c>
      <c r="C104" s="290"/>
      <c r="D104" s="708"/>
      <c r="E104" s="345"/>
      <c r="F104" s="345"/>
    </row>
    <row r="105" spans="1:6" s="70" customFormat="1" ht="47.25">
      <c r="A105" s="141"/>
      <c r="B105" s="303" t="s">
        <v>1896</v>
      </c>
      <c r="C105" s="290"/>
      <c r="D105" s="708"/>
      <c r="E105" s="345"/>
      <c r="F105" s="345"/>
    </row>
    <row r="106" spans="1:6" s="70" customFormat="1" ht="15.75">
      <c r="A106" s="301"/>
      <c r="B106" s="332" t="s">
        <v>477</v>
      </c>
      <c r="C106" s="290" t="s">
        <v>206</v>
      </c>
      <c r="D106" s="708">
        <v>1</v>
      </c>
      <c r="E106" s="345"/>
      <c r="F106" s="345"/>
    </row>
    <row r="107" spans="1:6" s="70" customFormat="1" ht="15.75">
      <c r="A107" s="301"/>
      <c r="B107" s="332" t="s">
        <v>478</v>
      </c>
      <c r="C107" s="290" t="s">
        <v>206</v>
      </c>
      <c r="D107" s="708">
        <v>2</v>
      </c>
      <c r="E107" s="345"/>
      <c r="F107" s="345"/>
    </row>
    <row r="108" spans="1:6" s="70" customFormat="1" ht="15.75">
      <c r="A108" s="301"/>
      <c r="B108" s="332" t="s">
        <v>479</v>
      </c>
      <c r="C108" s="290" t="s">
        <v>206</v>
      </c>
      <c r="D108" s="708">
        <v>1</v>
      </c>
      <c r="E108" s="345"/>
      <c r="F108" s="345"/>
    </row>
    <row r="109" spans="1:6" s="70" customFormat="1" ht="15.75">
      <c r="A109" s="301"/>
      <c r="B109" s="332" t="s">
        <v>480</v>
      </c>
      <c r="C109" s="290" t="s">
        <v>206</v>
      </c>
      <c r="D109" s="708">
        <v>1</v>
      </c>
      <c r="E109" s="345"/>
      <c r="F109" s="345"/>
    </row>
    <row r="110" spans="1:6" s="70" customFormat="1" ht="15.75">
      <c r="A110" s="301"/>
      <c r="B110" s="332" t="s">
        <v>481</v>
      </c>
      <c r="C110" s="290" t="s">
        <v>206</v>
      </c>
      <c r="D110" s="708">
        <v>2</v>
      </c>
      <c r="E110" s="345"/>
      <c r="F110" s="345"/>
    </row>
    <row r="111" spans="1:6" s="70" customFormat="1" ht="31.5">
      <c r="A111" s="301"/>
      <c r="B111" s="332" t="s">
        <v>482</v>
      </c>
      <c r="C111" s="290"/>
      <c r="D111" s="708"/>
      <c r="E111" s="345"/>
      <c r="F111" s="345"/>
    </row>
    <row r="112" spans="1:6" s="70" customFormat="1" ht="15.75">
      <c r="A112" s="304"/>
      <c r="B112" s="305" t="s">
        <v>483</v>
      </c>
      <c r="C112" s="290" t="s">
        <v>474</v>
      </c>
      <c r="D112" s="708">
        <v>1</v>
      </c>
      <c r="E112" s="237"/>
      <c r="F112" s="237"/>
    </row>
    <row r="113" spans="1:6" s="70" customFormat="1" ht="63" customHeight="1">
      <c r="A113" s="285">
        <v>2</v>
      </c>
      <c r="B113" s="332" t="s">
        <v>1793</v>
      </c>
      <c r="C113" s="290" t="s">
        <v>474</v>
      </c>
      <c r="D113" s="708">
        <v>1</v>
      </c>
      <c r="E113" s="345"/>
      <c r="F113" s="345"/>
    </row>
    <row r="114" spans="1:6" s="70" customFormat="1" ht="31.5">
      <c r="A114" s="301"/>
      <c r="B114" s="332" t="s">
        <v>1897</v>
      </c>
      <c r="C114" s="290" t="s">
        <v>206</v>
      </c>
      <c r="D114" s="708">
        <v>1</v>
      </c>
      <c r="E114" s="345"/>
      <c r="F114" s="345"/>
    </row>
    <row r="115" spans="1:6" s="70" customFormat="1" ht="63">
      <c r="A115" s="301"/>
      <c r="B115" s="332" t="s">
        <v>1898</v>
      </c>
      <c r="C115" s="290" t="s">
        <v>206</v>
      </c>
      <c r="D115" s="708">
        <v>1</v>
      </c>
      <c r="E115" s="345"/>
      <c r="F115" s="345"/>
    </row>
    <row r="116" spans="1:6" s="70" customFormat="1" ht="31.5">
      <c r="A116" s="301"/>
      <c r="B116" s="332" t="s">
        <v>1794</v>
      </c>
      <c r="C116" s="290" t="s">
        <v>206</v>
      </c>
      <c r="D116" s="708">
        <v>3</v>
      </c>
      <c r="E116" s="345"/>
      <c r="F116" s="345"/>
    </row>
    <row r="117" spans="1:6" s="70" customFormat="1" ht="63">
      <c r="A117" s="301"/>
      <c r="B117" s="332" t="s">
        <v>1899</v>
      </c>
      <c r="C117" s="290" t="s">
        <v>206</v>
      </c>
      <c r="D117" s="708">
        <v>1</v>
      </c>
      <c r="E117" s="345"/>
      <c r="F117" s="345"/>
    </row>
    <row r="118" spans="1:6" s="70" customFormat="1" ht="63">
      <c r="A118" s="301"/>
      <c r="B118" s="332" t="s">
        <v>1900</v>
      </c>
      <c r="C118" s="290" t="s">
        <v>206</v>
      </c>
      <c r="D118" s="708">
        <v>1</v>
      </c>
      <c r="E118" s="345"/>
      <c r="F118" s="345"/>
    </row>
    <row r="119" spans="1:6" s="70" customFormat="1" ht="63">
      <c r="A119" s="301"/>
      <c r="B119" s="332" t="s">
        <v>1901</v>
      </c>
      <c r="C119" s="290" t="s">
        <v>206</v>
      </c>
      <c r="D119" s="708">
        <v>1</v>
      </c>
      <c r="E119" s="345"/>
      <c r="F119" s="345"/>
    </row>
    <row r="120" spans="1:6" s="70" customFormat="1" ht="47.25">
      <c r="A120" s="301"/>
      <c r="B120" s="332" t="s">
        <v>1902</v>
      </c>
      <c r="C120" s="290" t="s">
        <v>206</v>
      </c>
      <c r="D120" s="708">
        <v>1</v>
      </c>
      <c r="E120" s="345"/>
      <c r="F120" s="345"/>
    </row>
    <row r="121" spans="1:6" s="70" customFormat="1" ht="63">
      <c r="A121" s="301"/>
      <c r="B121" s="332" t="s">
        <v>1903</v>
      </c>
      <c r="C121" s="290" t="s">
        <v>206</v>
      </c>
      <c r="D121" s="708">
        <v>3</v>
      </c>
      <c r="E121" s="345"/>
      <c r="F121" s="345"/>
    </row>
    <row r="122" spans="1:6" s="70" customFormat="1" ht="63">
      <c r="A122" s="301"/>
      <c r="B122" s="332" t="s">
        <v>1904</v>
      </c>
      <c r="C122" s="290" t="s">
        <v>206</v>
      </c>
      <c r="D122" s="708">
        <v>11</v>
      </c>
      <c r="E122" s="345"/>
      <c r="F122" s="345"/>
    </row>
    <row r="123" spans="1:6" s="70" customFormat="1" ht="63">
      <c r="A123" s="301"/>
      <c r="B123" s="332" t="s">
        <v>1905</v>
      </c>
      <c r="C123" s="290" t="s">
        <v>206</v>
      </c>
      <c r="D123" s="708">
        <v>9</v>
      </c>
      <c r="E123" s="345"/>
      <c r="F123" s="345"/>
    </row>
    <row r="124" spans="1:6" s="70" customFormat="1" ht="31.5">
      <c r="A124" s="301"/>
      <c r="B124" s="332" t="s">
        <v>1906</v>
      </c>
      <c r="C124" s="290" t="s">
        <v>206</v>
      </c>
      <c r="D124" s="708">
        <v>1</v>
      </c>
      <c r="E124" s="345"/>
      <c r="F124" s="345"/>
    </row>
    <row r="125" spans="1:6" s="70" customFormat="1" ht="31.5">
      <c r="A125" s="301"/>
      <c r="B125" s="332" t="s">
        <v>1907</v>
      </c>
      <c r="C125" s="290" t="s">
        <v>206</v>
      </c>
      <c r="D125" s="708">
        <v>1</v>
      </c>
      <c r="E125" s="345"/>
      <c r="F125" s="345"/>
    </row>
    <row r="126" spans="1:6" s="70" customFormat="1" ht="31.5">
      <c r="A126" s="301"/>
      <c r="B126" s="332" t="s">
        <v>1908</v>
      </c>
      <c r="C126" s="290" t="s">
        <v>206</v>
      </c>
      <c r="D126" s="708">
        <v>1</v>
      </c>
      <c r="E126" s="345"/>
      <c r="F126" s="345"/>
    </row>
    <row r="127" spans="1:6" s="70" customFormat="1" ht="47.25">
      <c r="A127" s="301"/>
      <c r="B127" s="332" t="s">
        <v>1909</v>
      </c>
      <c r="C127" s="290" t="s">
        <v>206</v>
      </c>
      <c r="D127" s="708">
        <v>1</v>
      </c>
      <c r="E127" s="345"/>
      <c r="F127" s="345"/>
    </row>
    <row r="128" spans="1:6" s="70" customFormat="1" ht="31.5">
      <c r="A128" s="301"/>
      <c r="B128" s="332" t="s">
        <v>1910</v>
      </c>
      <c r="C128" s="290" t="s">
        <v>206</v>
      </c>
      <c r="D128" s="708">
        <v>1</v>
      </c>
      <c r="E128" s="345"/>
      <c r="F128" s="345"/>
    </row>
    <row r="129" spans="1:6" s="70" customFormat="1" ht="31.5">
      <c r="A129" s="301"/>
      <c r="B129" s="332" t="s">
        <v>1911</v>
      </c>
      <c r="C129" s="290" t="s">
        <v>206</v>
      </c>
      <c r="D129" s="708">
        <v>1</v>
      </c>
      <c r="E129" s="345"/>
      <c r="F129" s="345"/>
    </row>
    <row r="130" spans="1:6" s="70" customFormat="1" ht="31.5">
      <c r="A130" s="301"/>
      <c r="B130" s="332" t="s">
        <v>1912</v>
      </c>
      <c r="C130" s="290" t="s">
        <v>206</v>
      </c>
      <c r="D130" s="708">
        <v>4</v>
      </c>
      <c r="E130" s="345"/>
      <c r="F130" s="345"/>
    </row>
    <row r="131" spans="1:6" s="70" customFormat="1" ht="31.5">
      <c r="A131" s="301"/>
      <c r="B131" s="332" t="s">
        <v>1913</v>
      </c>
      <c r="C131" s="290" t="s">
        <v>206</v>
      </c>
      <c r="D131" s="708">
        <v>2</v>
      </c>
      <c r="E131" s="345"/>
      <c r="F131" s="345"/>
    </row>
    <row r="132" spans="1:6" s="70" customFormat="1" ht="31.5">
      <c r="A132" s="301"/>
      <c r="B132" s="332" t="s">
        <v>1914</v>
      </c>
      <c r="C132" s="290" t="s">
        <v>206</v>
      </c>
      <c r="D132" s="708">
        <v>3</v>
      </c>
      <c r="E132" s="345"/>
      <c r="F132" s="345"/>
    </row>
    <row r="133" spans="1:6" s="70" customFormat="1" ht="31.5">
      <c r="A133" s="301"/>
      <c r="B133" s="332" t="s">
        <v>1915</v>
      </c>
      <c r="C133" s="290" t="s">
        <v>206</v>
      </c>
      <c r="D133" s="708">
        <v>1</v>
      </c>
      <c r="E133" s="345"/>
      <c r="F133" s="345"/>
    </row>
    <row r="134" spans="1:6" s="70" customFormat="1" ht="31.5">
      <c r="A134" s="301"/>
      <c r="B134" s="332" t="s">
        <v>1916</v>
      </c>
      <c r="C134" s="290" t="s">
        <v>206</v>
      </c>
      <c r="D134" s="708">
        <v>2</v>
      </c>
      <c r="E134" s="345"/>
      <c r="F134" s="345"/>
    </row>
    <row r="135" spans="1:6" s="70" customFormat="1" ht="31.5">
      <c r="A135" s="301"/>
      <c r="B135" s="332" t="s">
        <v>1917</v>
      </c>
      <c r="C135" s="290" t="s">
        <v>206</v>
      </c>
      <c r="D135" s="708">
        <v>2</v>
      </c>
      <c r="E135" s="345"/>
      <c r="F135" s="345"/>
    </row>
    <row r="136" spans="1:6" s="70" customFormat="1" ht="15.75">
      <c r="A136" s="301"/>
      <c r="B136" s="332" t="s">
        <v>484</v>
      </c>
      <c r="C136" s="290" t="s">
        <v>206</v>
      </c>
      <c r="D136" s="708">
        <v>1</v>
      </c>
      <c r="E136" s="345"/>
      <c r="F136" s="345"/>
    </row>
    <row r="137" spans="1:6" s="70" customFormat="1" ht="31.5">
      <c r="A137" s="304"/>
      <c r="B137" s="303" t="s">
        <v>482</v>
      </c>
      <c r="C137" s="290" t="s">
        <v>474</v>
      </c>
      <c r="D137" s="708">
        <v>1</v>
      </c>
      <c r="E137" s="237"/>
      <c r="F137" s="237"/>
    </row>
    <row r="138" spans="1:6" s="70" customFormat="1" ht="78.75">
      <c r="A138" s="285">
        <v>3</v>
      </c>
      <c r="B138" s="332" t="s">
        <v>485</v>
      </c>
      <c r="C138" s="290" t="s">
        <v>474</v>
      </c>
      <c r="D138" s="708">
        <v>1</v>
      </c>
      <c r="E138" s="361"/>
      <c r="F138" s="361"/>
    </row>
    <row r="139" spans="1:6" s="70" customFormat="1" ht="63">
      <c r="A139" s="301"/>
      <c r="B139" s="332" t="s">
        <v>1918</v>
      </c>
      <c r="C139" s="290" t="s">
        <v>206</v>
      </c>
      <c r="D139" s="708">
        <v>1</v>
      </c>
      <c r="E139" s="361"/>
      <c r="F139" s="361"/>
    </row>
    <row r="140" spans="1:6" s="70" customFormat="1" ht="63">
      <c r="A140" s="301"/>
      <c r="B140" s="332" t="s">
        <v>1795</v>
      </c>
      <c r="C140" s="290" t="s">
        <v>206</v>
      </c>
      <c r="D140" s="708">
        <v>1</v>
      </c>
      <c r="E140" s="361"/>
      <c r="F140" s="361"/>
    </row>
    <row r="141" spans="1:6" s="70" customFormat="1" ht="31.5">
      <c r="A141" s="301"/>
      <c r="B141" s="332" t="s">
        <v>1794</v>
      </c>
      <c r="C141" s="290" t="s">
        <v>206</v>
      </c>
      <c r="D141" s="708">
        <v>3</v>
      </c>
      <c r="E141" s="361"/>
      <c r="F141" s="361"/>
    </row>
    <row r="142" spans="1:6" s="70" customFormat="1" ht="47.25">
      <c r="A142" s="301"/>
      <c r="B142" s="332" t="s">
        <v>1919</v>
      </c>
      <c r="C142" s="290" t="s">
        <v>206</v>
      </c>
      <c r="D142" s="708">
        <v>2</v>
      </c>
      <c r="E142" s="361"/>
      <c r="F142" s="361"/>
    </row>
    <row r="143" spans="1:6" s="70" customFormat="1" ht="63">
      <c r="A143" s="301"/>
      <c r="B143" s="332" t="s">
        <v>1796</v>
      </c>
      <c r="C143" s="290" t="s">
        <v>206</v>
      </c>
      <c r="D143" s="708">
        <v>7</v>
      </c>
      <c r="E143" s="361"/>
      <c r="F143" s="361"/>
    </row>
    <row r="144" spans="1:6" s="70" customFormat="1" ht="63">
      <c r="A144" s="301"/>
      <c r="B144" s="332" t="s">
        <v>1920</v>
      </c>
      <c r="C144" s="290" t="s">
        <v>206</v>
      </c>
      <c r="D144" s="708">
        <v>4</v>
      </c>
      <c r="E144" s="361"/>
      <c r="F144" s="361"/>
    </row>
    <row r="145" spans="1:6" s="70" customFormat="1" ht="63">
      <c r="A145" s="301"/>
      <c r="B145" s="332" t="s">
        <v>1797</v>
      </c>
      <c r="C145" s="290" t="s">
        <v>206</v>
      </c>
      <c r="D145" s="708">
        <v>19</v>
      </c>
      <c r="E145" s="361"/>
      <c r="F145" s="361"/>
    </row>
    <row r="146" spans="1:6" s="70" customFormat="1" ht="31.5">
      <c r="A146" s="304"/>
      <c r="B146" s="303" t="s">
        <v>482</v>
      </c>
      <c r="C146" s="290" t="s">
        <v>474</v>
      </c>
      <c r="D146" s="708">
        <v>1</v>
      </c>
      <c r="E146" s="237"/>
      <c r="F146" s="237"/>
    </row>
    <row r="147" spans="1:6" s="70" customFormat="1" ht="97.5" customHeight="1">
      <c r="A147" s="285">
        <v>4</v>
      </c>
      <c r="B147" s="332" t="s">
        <v>1798</v>
      </c>
      <c r="C147" s="290" t="s">
        <v>474</v>
      </c>
      <c r="D147" s="708">
        <v>1</v>
      </c>
      <c r="E147" s="345"/>
      <c r="F147" s="345"/>
    </row>
    <row r="148" spans="1:6" s="70" customFormat="1" ht="31.5">
      <c r="A148" s="301"/>
      <c r="B148" s="332" t="s">
        <v>1897</v>
      </c>
      <c r="C148" s="290" t="s">
        <v>206</v>
      </c>
      <c r="D148" s="708">
        <v>1</v>
      </c>
      <c r="E148" s="345"/>
      <c r="F148" s="345"/>
    </row>
    <row r="149" spans="1:6" s="70" customFormat="1" ht="63">
      <c r="A149" s="301"/>
      <c r="B149" s="332" t="s">
        <v>1795</v>
      </c>
      <c r="C149" s="290" t="s">
        <v>206</v>
      </c>
      <c r="D149" s="708">
        <v>1</v>
      </c>
      <c r="E149" s="345"/>
      <c r="F149" s="345"/>
    </row>
    <row r="150" spans="1:6" s="70" customFormat="1" ht="31.5">
      <c r="A150" s="301"/>
      <c r="B150" s="332" t="s">
        <v>1794</v>
      </c>
      <c r="C150" s="290" t="s">
        <v>206</v>
      </c>
      <c r="D150" s="708">
        <v>3</v>
      </c>
      <c r="E150" s="345"/>
      <c r="F150" s="345"/>
    </row>
    <row r="151" spans="1:6" s="70" customFormat="1" ht="63">
      <c r="A151" s="301"/>
      <c r="B151" s="332" t="s">
        <v>1796</v>
      </c>
      <c r="C151" s="290" t="s">
        <v>206</v>
      </c>
      <c r="D151" s="708">
        <v>1</v>
      </c>
      <c r="E151" s="345"/>
      <c r="F151" s="345"/>
    </row>
    <row r="152" spans="1:6" s="70" customFormat="1" ht="31.5">
      <c r="A152" s="301"/>
      <c r="B152" s="332" t="s">
        <v>1799</v>
      </c>
      <c r="C152" s="290" t="s">
        <v>206</v>
      </c>
      <c r="D152" s="708">
        <v>1</v>
      </c>
      <c r="E152" s="345"/>
      <c r="F152" s="345"/>
    </row>
    <row r="153" spans="1:6" s="70" customFormat="1" ht="63">
      <c r="A153" s="301"/>
      <c r="B153" s="332" t="s">
        <v>1800</v>
      </c>
      <c r="C153" s="290" t="s">
        <v>206</v>
      </c>
      <c r="D153" s="708">
        <v>4</v>
      </c>
      <c r="E153" s="345"/>
      <c r="F153" s="345"/>
    </row>
    <row r="154" spans="1:6" s="70" customFormat="1" ht="63">
      <c r="A154" s="301"/>
      <c r="B154" s="332" t="s">
        <v>1797</v>
      </c>
      <c r="C154" s="290" t="s">
        <v>206</v>
      </c>
      <c r="D154" s="708">
        <v>10</v>
      </c>
      <c r="E154" s="345"/>
      <c r="F154" s="345"/>
    </row>
    <row r="155" spans="1:6" s="70" customFormat="1" ht="31.5">
      <c r="A155" s="304"/>
      <c r="B155" s="303" t="s">
        <v>482</v>
      </c>
      <c r="C155" s="290" t="s">
        <v>474</v>
      </c>
      <c r="D155" s="708">
        <v>1</v>
      </c>
      <c r="E155" s="237"/>
      <c r="F155" s="237"/>
    </row>
    <row r="156" spans="1:6" s="70" customFormat="1" ht="101.25" customHeight="1">
      <c r="A156" s="285">
        <v>5</v>
      </c>
      <c r="B156" s="303" t="s">
        <v>1801</v>
      </c>
      <c r="C156" s="290" t="s">
        <v>474</v>
      </c>
      <c r="D156" s="708">
        <v>1</v>
      </c>
      <c r="E156" s="345"/>
      <c r="F156" s="345"/>
    </row>
    <row r="157" spans="1:6" s="70" customFormat="1" ht="31.5">
      <c r="A157" s="301"/>
      <c r="B157" s="303" t="s">
        <v>1897</v>
      </c>
      <c r="C157" s="290" t="s">
        <v>206</v>
      </c>
      <c r="D157" s="708">
        <v>1</v>
      </c>
      <c r="E157" s="345"/>
      <c r="F157" s="345"/>
    </row>
    <row r="158" spans="1:6" s="70" customFormat="1" ht="63">
      <c r="A158" s="301"/>
      <c r="B158" s="303" t="s">
        <v>1795</v>
      </c>
      <c r="C158" s="290" t="s">
        <v>206</v>
      </c>
      <c r="D158" s="708">
        <v>1</v>
      </c>
      <c r="E158" s="345"/>
      <c r="F158" s="345"/>
    </row>
    <row r="159" spans="1:6" s="70" customFormat="1" ht="31.5">
      <c r="A159" s="301"/>
      <c r="B159" s="303" t="s">
        <v>1794</v>
      </c>
      <c r="C159" s="290" t="s">
        <v>206</v>
      </c>
      <c r="D159" s="708">
        <v>3</v>
      </c>
      <c r="E159" s="345"/>
      <c r="F159" s="345"/>
    </row>
    <row r="160" spans="1:6" s="70" customFormat="1" ht="31.5">
      <c r="A160" s="301"/>
      <c r="B160" s="303" t="s">
        <v>1921</v>
      </c>
      <c r="C160" s="290" t="s">
        <v>206</v>
      </c>
      <c r="D160" s="708">
        <v>1</v>
      </c>
      <c r="E160" s="345"/>
      <c r="F160" s="345"/>
    </row>
    <row r="161" spans="1:6" s="70" customFormat="1" ht="63">
      <c r="A161" s="301"/>
      <c r="B161" s="303" t="s">
        <v>1796</v>
      </c>
      <c r="C161" s="290" t="s">
        <v>206</v>
      </c>
      <c r="D161" s="708">
        <v>3</v>
      </c>
      <c r="E161" s="345"/>
      <c r="F161" s="345"/>
    </row>
    <row r="162" spans="1:6" s="70" customFormat="1" ht="31.5">
      <c r="A162" s="301"/>
      <c r="B162" s="303" t="s">
        <v>1799</v>
      </c>
      <c r="C162" s="290" t="s">
        <v>206</v>
      </c>
      <c r="D162" s="708">
        <v>2</v>
      </c>
      <c r="E162" s="345"/>
      <c r="F162" s="345"/>
    </row>
    <row r="163" spans="1:6" s="70" customFormat="1" ht="63">
      <c r="A163" s="301"/>
      <c r="B163" s="303" t="s">
        <v>1802</v>
      </c>
      <c r="C163" s="290" t="s">
        <v>206</v>
      </c>
      <c r="D163" s="708">
        <v>2</v>
      </c>
      <c r="E163" s="345"/>
      <c r="F163" s="345"/>
    </row>
    <row r="164" spans="1:6" s="70" customFormat="1" ht="63">
      <c r="A164" s="301"/>
      <c r="B164" s="303" t="s">
        <v>1922</v>
      </c>
      <c r="C164" s="290" t="s">
        <v>206</v>
      </c>
      <c r="D164" s="708">
        <v>12</v>
      </c>
      <c r="E164" s="345"/>
      <c r="F164" s="345"/>
    </row>
    <row r="165" spans="1:6" s="70" customFormat="1" ht="63">
      <c r="A165" s="301"/>
      <c r="B165" s="303" t="s">
        <v>1797</v>
      </c>
      <c r="C165" s="290" t="s">
        <v>206</v>
      </c>
      <c r="D165" s="708">
        <v>19</v>
      </c>
      <c r="E165" s="345"/>
      <c r="F165" s="345"/>
    </row>
    <row r="166" spans="1:6" s="70" customFormat="1" ht="31.5">
      <c r="A166" s="301"/>
      <c r="B166" s="303" t="s">
        <v>1923</v>
      </c>
      <c r="C166" s="290" t="s">
        <v>206</v>
      </c>
      <c r="D166" s="708">
        <v>1</v>
      </c>
      <c r="E166" s="345"/>
      <c r="F166" s="345"/>
    </row>
    <row r="167" spans="1:6" s="70" customFormat="1" ht="31.5">
      <c r="A167" s="301"/>
      <c r="B167" s="303" t="s">
        <v>1803</v>
      </c>
      <c r="C167" s="290" t="s">
        <v>206</v>
      </c>
      <c r="D167" s="708">
        <v>2</v>
      </c>
      <c r="E167" s="345"/>
      <c r="F167" s="345"/>
    </row>
    <row r="168" spans="1:6" s="70" customFormat="1" ht="31.5">
      <c r="A168" s="301"/>
      <c r="B168" s="303" t="s">
        <v>1804</v>
      </c>
      <c r="C168" s="290" t="s">
        <v>206</v>
      </c>
      <c r="D168" s="708">
        <v>1</v>
      </c>
      <c r="E168" s="345"/>
      <c r="F168" s="345"/>
    </row>
    <row r="169" spans="1:6" s="70" customFormat="1" ht="31.5">
      <c r="A169" s="301"/>
      <c r="B169" s="303" t="s">
        <v>1924</v>
      </c>
      <c r="C169" s="290" t="s">
        <v>206</v>
      </c>
      <c r="D169" s="708">
        <v>1</v>
      </c>
      <c r="E169" s="345"/>
      <c r="F169" s="345"/>
    </row>
    <row r="170" spans="1:6" s="70" customFormat="1" ht="31.5">
      <c r="A170" s="301"/>
      <c r="B170" s="303" t="s">
        <v>1925</v>
      </c>
      <c r="C170" s="290" t="s">
        <v>206</v>
      </c>
      <c r="D170" s="708">
        <v>2</v>
      </c>
      <c r="E170" s="345"/>
      <c r="F170" s="345"/>
    </row>
    <row r="171" spans="1:6" s="70" customFormat="1" ht="31.5">
      <c r="A171" s="304"/>
      <c r="B171" s="303" t="s">
        <v>482</v>
      </c>
      <c r="C171" s="290" t="s">
        <v>474</v>
      </c>
      <c r="D171" s="708">
        <v>1</v>
      </c>
      <c r="E171" s="237"/>
      <c r="F171" s="237"/>
    </row>
    <row r="172" spans="1:6" s="70" customFormat="1" ht="99" customHeight="1">
      <c r="A172" s="285">
        <v>6</v>
      </c>
      <c r="B172" s="303" t="s">
        <v>1805</v>
      </c>
      <c r="C172" s="290" t="s">
        <v>474</v>
      </c>
      <c r="D172" s="708">
        <v>1</v>
      </c>
      <c r="E172" s="345"/>
      <c r="F172" s="345"/>
    </row>
    <row r="173" spans="1:6" s="70" customFormat="1" ht="31.5">
      <c r="A173" s="301"/>
      <c r="B173" s="303" t="s">
        <v>1926</v>
      </c>
      <c r="C173" s="290" t="s">
        <v>206</v>
      </c>
      <c r="D173" s="708">
        <v>1</v>
      </c>
      <c r="E173" s="345"/>
      <c r="F173" s="345"/>
    </row>
    <row r="174" spans="1:6" s="70" customFormat="1" ht="63">
      <c r="A174" s="301"/>
      <c r="B174" s="303" t="s">
        <v>1795</v>
      </c>
      <c r="C174" s="290" t="s">
        <v>206</v>
      </c>
      <c r="D174" s="708">
        <v>1</v>
      </c>
      <c r="E174" s="345"/>
      <c r="F174" s="345"/>
    </row>
    <row r="175" spans="1:6" s="70" customFormat="1" ht="31.5">
      <c r="A175" s="301"/>
      <c r="B175" s="303" t="s">
        <v>1794</v>
      </c>
      <c r="C175" s="290" t="s">
        <v>206</v>
      </c>
      <c r="D175" s="708">
        <v>3</v>
      </c>
      <c r="E175" s="345"/>
      <c r="F175" s="345"/>
    </row>
    <row r="176" spans="1:6" s="70" customFormat="1" ht="63">
      <c r="A176" s="301"/>
      <c r="B176" s="303" t="s">
        <v>1806</v>
      </c>
      <c r="C176" s="290" t="s">
        <v>206</v>
      </c>
      <c r="D176" s="708">
        <v>1</v>
      </c>
      <c r="E176" s="345"/>
      <c r="F176" s="345"/>
    </row>
    <row r="177" spans="1:6" s="70" customFormat="1" ht="63">
      <c r="A177" s="301"/>
      <c r="B177" s="303" t="s">
        <v>1927</v>
      </c>
      <c r="C177" s="290" t="s">
        <v>206</v>
      </c>
      <c r="D177" s="708">
        <v>1</v>
      </c>
      <c r="E177" s="345"/>
      <c r="F177" s="345"/>
    </row>
    <row r="178" spans="1:6" s="70" customFormat="1" ht="63">
      <c r="A178" s="301"/>
      <c r="B178" s="303" t="s">
        <v>1796</v>
      </c>
      <c r="C178" s="290" t="s">
        <v>206</v>
      </c>
      <c r="D178" s="708">
        <v>3</v>
      </c>
      <c r="E178" s="345"/>
      <c r="F178" s="345"/>
    </row>
    <row r="179" spans="1:6" s="70" customFormat="1" ht="31.5">
      <c r="A179" s="301"/>
      <c r="B179" s="303" t="s">
        <v>1799</v>
      </c>
      <c r="C179" s="290" t="s">
        <v>206</v>
      </c>
      <c r="D179" s="708">
        <v>3</v>
      </c>
      <c r="E179" s="345"/>
      <c r="F179" s="345"/>
    </row>
    <row r="180" spans="1:6" s="70" customFormat="1" ht="63">
      <c r="A180" s="301"/>
      <c r="B180" s="303" t="s">
        <v>1802</v>
      </c>
      <c r="C180" s="290" t="s">
        <v>206</v>
      </c>
      <c r="D180" s="708">
        <v>1</v>
      </c>
      <c r="E180" s="345"/>
      <c r="F180" s="345"/>
    </row>
    <row r="181" spans="1:6" s="70" customFormat="1" ht="63">
      <c r="A181" s="301"/>
      <c r="B181" s="303" t="s">
        <v>1904</v>
      </c>
      <c r="C181" s="290" t="s">
        <v>206</v>
      </c>
      <c r="D181" s="708">
        <v>9</v>
      </c>
      <c r="E181" s="345"/>
      <c r="F181" s="345"/>
    </row>
    <row r="182" spans="1:6" s="70" customFormat="1" ht="63">
      <c r="A182" s="301"/>
      <c r="B182" s="303" t="s">
        <v>1905</v>
      </c>
      <c r="C182" s="290" t="s">
        <v>206</v>
      </c>
      <c r="D182" s="708">
        <v>17</v>
      </c>
      <c r="E182" s="345"/>
      <c r="F182" s="345"/>
    </row>
    <row r="183" spans="1:6" s="70" customFormat="1" ht="31.5">
      <c r="A183" s="301"/>
      <c r="B183" s="303" t="s">
        <v>1928</v>
      </c>
      <c r="C183" s="290" t="s">
        <v>206</v>
      </c>
      <c r="D183" s="708">
        <v>1</v>
      </c>
      <c r="E183" s="345"/>
      <c r="F183" s="345"/>
    </row>
    <row r="184" spans="1:6" s="70" customFormat="1" ht="31.5">
      <c r="A184" s="301"/>
      <c r="B184" s="303" t="s">
        <v>1803</v>
      </c>
      <c r="C184" s="290" t="s">
        <v>206</v>
      </c>
      <c r="D184" s="708">
        <v>2</v>
      </c>
      <c r="E184" s="345"/>
      <c r="F184" s="345"/>
    </row>
    <row r="185" spans="1:6" s="70" customFormat="1" ht="31.5">
      <c r="A185" s="301"/>
      <c r="B185" s="303" t="s">
        <v>1929</v>
      </c>
      <c r="C185" s="290" t="s">
        <v>206</v>
      </c>
      <c r="D185" s="708">
        <v>1</v>
      </c>
      <c r="E185" s="345"/>
      <c r="F185" s="345"/>
    </row>
    <row r="186" spans="1:6" s="70" customFormat="1" ht="31.5">
      <c r="A186" s="301"/>
      <c r="B186" s="303" t="s">
        <v>1930</v>
      </c>
      <c r="C186" s="290" t="s">
        <v>206</v>
      </c>
      <c r="D186" s="708">
        <v>1</v>
      </c>
      <c r="E186" s="345"/>
      <c r="F186" s="345"/>
    </row>
    <row r="187" spans="1:6" s="70" customFormat="1" ht="31.5">
      <c r="A187" s="301"/>
      <c r="B187" s="303" t="s">
        <v>1931</v>
      </c>
      <c r="C187" s="290" t="s">
        <v>206</v>
      </c>
      <c r="D187" s="708">
        <v>1</v>
      </c>
      <c r="E187" s="345"/>
      <c r="F187" s="345"/>
    </row>
    <row r="188" spans="1:6" s="70" customFormat="1" ht="31.5">
      <c r="A188" s="304"/>
      <c r="B188" s="303" t="s">
        <v>482</v>
      </c>
      <c r="C188" s="290" t="s">
        <v>474</v>
      </c>
      <c r="D188" s="708">
        <v>1</v>
      </c>
      <c r="E188" s="237"/>
      <c r="F188" s="237"/>
    </row>
    <row r="189" spans="1:6" s="70" customFormat="1" ht="99.75" customHeight="1">
      <c r="A189" s="285">
        <v>7</v>
      </c>
      <c r="B189" s="303" t="s">
        <v>1807</v>
      </c>
      <c r="C189" s="290" t="s">
        <v>474</v>
      </c>
      <c r="D189" s="708">
        <v>1</v>
      </c>
      <c r="E189" s="345"/>
      <c r="F189" s="345"/>
    </row>
    <row r="190" spans="1:6" s="70" customFormat="1" ht="47.25">
      <c r="A190" s="301"/>
      <c r="B190" s="303" t="s">
        <v>1932</v>
      </c>
      <c r="C190" s="290" t="s">
        <v>206</v>
      </c>
      <c r="D190" s="708">
        <v>1</v>
      </c>
      <c r="E190" s="345"/>
      <c r="F190" s="345"/>
    </row>
    <row r="191" spans="1:6" s="70" customFormat="1" ht="63">
      <c r="A191" s="301"/>
      <c r="B191" s="303" t="s">
        <v>1795</v>
      </c>
      <c r="C191" s="290" t="s">
        <v>206</v>
      </c>
      <c r="D191" s="708">
        <v>1</v>
      </c>
      <c r="E191" s="345"/>
      <c r="F191" s="345"/>
    </row>
    <row r="192" spans="1:6" s="70" customFormat="1" ht="31.5">
      <c r="A192" s="301"/>
      <c r="B192" s="303" t="s">
        <v>1794</v>
      </c>
      <c r="C192" s="290" t="s">
        <v>206</v>
      </c>
      <c r="D192" s="708">
        <v>3</v>
      </c>
      <c r="E192" s="345"/>
      <c r="F192" s="345"/>
    </row>
    <row r="193" spans="1:6" s="70" customFormat="1" ht="31.5">
      <c r="A193" s="301"/>
      <c r="B193" s="303" t="s">
        <v>1808</v>
      </c>
      <c r="C193" s="290" t="s">
        <v>206</v>
      </c>
      <c r="D193" s="708">
        <v>1</v>
      </c>
      <c r="E193" s="345"/>
      <c r="F193" s="345"/>
    </row>
    <row r="194" spans="1:6" s="70" customFormat="1" ht="63">
      <c r="A194" s="301"/>
      <c r="B194" s="303" t="s">
        <v>1933</v>
      </c>
      <c r="C194" s="290" t="s">
        <v>206</v>
      </c>
      <c r="D194" s="708">
        <v>2</v>
      </c>
      <c r="E194" s="345"/>
      <c r="F194" s="345"/>
    </row>
    <row r="195" spans="1:6" s="70" customFormat="1" ht="31.5">
      <c r="A195" s="301"/>
      <c r="B195" s="303" t="s">
        <v>1897</v>
      </c>
      <c r="C195" s="290" t="s">
        <v>206</v>
      </c>
      <c r="D195" s="708">
        <v>1</v>
      </c>
      <c r="E195" s="345"/>
      <c r="F195" s="345"/>
    </row>
    <row r="196" spans="1:6" s="70" customFormat="1" ht="63">
      <c r="A196" s="301"/>
      <c r="B196" s="303" t="s">
        <v>1934</v>
      </c>
      <c r="C196" s="290" t="s">
        <v>206</v>
      </c>
      <c r="D196" s="708">
        <v>1</v>
      </c>
      <c r="E196" s="345"/>
      <c r="F196" s="345"/>
    </row>
    <row r="197" spans="1:6" s="70" customFormat="1" ht="63">
      <c r="A197" s="301"/>
      <c r="B197" s="303" t="s">
        <v>1809</v>
      </c>
      <c r="C197" s="290" t="s">
        <v>206</v>
      </c>
      <c r="D197" s="708">
        <v>2</v>
      </c>
      <c r="E197" s="345"/>
      <c r="F197" s="345"/>
    </row>
    <row r="198" spans="1:6" s="70" customFormat="1" ht="63">
      <c r="A198" s="301"/>
      <c r="B198" s="303" t="s">
        <v>1796</v>
      </c>
      <c r="C198" s="290" t="s">
        <v>206</v>
      </c>
      <c r="D198" s="708">
        <v>2</v>
      </c>
      <c r="E198" s="345"/>
      <c r="F198" s="345"/>
    </row>
    <row r="199" spans="1:6" s="70" customFormat="1" ht="31.5">
      <c r="A199" s="301"/>
      <c r="B199" s="303" t="s">
        <v>1799</v>
      </c>
      <c r="C199" s="290" t="s">
        <v>206</v>
      </c>
      <c r="D199" s="708">
        <v>2</v>
      </c>
      <c r="E199" s="345"/>
      <c r="F199" s="345"/>
    </row>
    <row r="200" spans="1:6" s="70" customFormat="1" ht="63">
      <c r="A200" s="301"/>
      <c r="B200" s="303" t="s">
        <v>1802</v>
      </c>
      <c r="C200" s="290" t="s">
        <v>206</v>
      </c>
      <c r="D200" s="708">
        <v>2</v>
      </c>
      <c r="E200" s="345"/>
      <c r="F200" s="345"/>
    </row>
    <row r="201" spans="1:6" s="70" customFormat="1" ht="63">
      <c r="A201" s="301"/>
      <c r="B201" s="303" t="s">
        <v>1904</v>
      </c>
      <c r="C201" s="290" t="s">
        <v>206</v>
      </c>
      <c r="D201" s="708">
        <v>8</v>
      </c>
      <c r="E201" s="345"/>
      <c r="F201" s="345"/>
    </row>
    <row r="202" spans="1:6" s="70" customFormat="1" ht="63">
      <c r="A202" s="301"/>
      <c r="B202" s="303" t="s">
        <v>1797</v>
      </c>
      <c r="C202" s="290" t="s">
        <v>206</v>
      </c>
      <c r="D202" s="708">
        <v>17</v>
      </c>
      <c r="E202" s="345"/>
      <c r="F202" s="345"/>
    </row>
    <row r="203" spans="1:6" s="70" customFormat="1" ht="31.5">
      <c r="A203" s="301"/>
      <c r="B203" s="303" t="s">
        <v>1935</v>
      </c>
      <c r="C203" s="290" t="s">
        <v>206</v>
      </c>
      <c r="D203" s="708">
        <v>1</v>
      </c>
      <c r="E203" s="345"/>
      <c r="F203" s="345"/>
    </row>
    <row r="204" spans="1:6" s="70" customFormat="1" ht="31.5">
      <c r="A204" s="301"/>
      <c r="B204" s="303" t="s">
        <v>1803</v>
      </c>
      <c r="C204" s="290" t="s">
        <v>206</v>
      </c>
      <c r="D204" s="708">
        <v>1</v>
      </c>
      <c r="E204" s="345"/>
      <c r="F204" s="345"/>
    </row>
    <row r="205" spans="1:6" s="70" customFormat="1" ht="31.5">
      <c r="A205" s="301"/>
      <c r="B205" s="303" t="s">
        <v>1810</v>
      </c>
      <c r="C205" s="290" t="s">
        <v>206</v>
      </c>
      <c r="D205" s="708">
        <v>1</v>
      </c>
      <c r="E205" s="345"/>
      <c r="F205" s="345"/>
    </row>
    <row r="206" spans="1:6" s="70" customFormat="1" ht="31.5">
      <c r="A206" s="301"/>
      <c r="B206" s="303" t="s">
        <v>1811</v>
      </c>
      <c r="C206" s="290" t="s">
        <v>206</v>
      </c>
      <c r="D206" s="708">
        <v>1</v>
      </c>
      <c r="E206" s="345"/>
      <c r="F206" s="345"/>
    </row>
    <row r="207" spans="1:6" s="70" customFormat="1" ht="31.5">
      <c r="A207" s="301"/>
      <c r="B207" s="303" t="s">
        <v>1812</v>
      </c>
      <c r="C207" s="290" t="s">
        <v>206</v>
      </c>
      <c r="D207" s="708">
        <v>1</v>
      </c>
      <c r="E207" s="345"/>
      <c r="F207" s="345"/>
    </row>
    <row r="208" spans="1:6" s="70" customFormat="1" ht="31.5">
      <c r="A208" s="304"/>
      <c r="B208" s="303" t="s">
        <v>482</v>
      </c>
      <c r="C208" s="290" t="s">
        <v>474</v>
      </c>
      <c r="D208" s="708">
        <v>1</v>
      </c>
      <c r="E208" s="306"/>
      <c r="F208" s="237"/>
    </row>
    <row r="209" spans="1:6" s="70" customFormat="1" ht="101.25" customHeight="1">
      <c r="A209" s="285">
        <v>8</v>
      </c>
      <c r="B209" s="303" t="s">
        <v>1813</v>
      </c>
      <c r="C209" s="290" t="s">
        <v>474</v>
      </c>
      <c r="D209" s="708">
        <v>1</v>
      </c>
      <c r="E209" s="345"/>
      <c r="F209" s="345"/>
    </row>
    <row r="210" spans="1:6" s="70" customFormat="1" ht="31.5">
      <c r="A210" s="301"/>
      <c r="B210" s="303" t="s">
        <v>1897</v>
      </c>
      <c r="C210" s="290" t="s">
        <v>206</v>
      </c>
      <c r="D210" s="708">
        <v>1</v>
      </c>
      <c r="E210" s="345"/>
      <c r="F210" s="345"/>
    </row>
    <row r="211" spans="1:6" s="70" customFormat="1" ht="63">
      <c r="A211" s="301"/>
      <c r="B211" s="303" t="s">
        <v>1795</v>
      </c>
      <c r="C211" s="290" t="s">
        <v>206</v>
      </c>
      <c r="D211" s="708">
        <v>1</v>
      </c>
      <c r="E211" s="345"/>
      <c r="F211" s="345"/>
    </row>
    <row r="212" spans="1:6" s="70" customFormat="1" ht="31.5">
      <c r="A212" s="301"/>
      <c r="B212" s="303" t="s">
        <v>1794</v>
      </c>
      <c r="C212" s="290" t="s">
        <v>206</v>
      </c>
      <c r="D212" s="708">
        <v>3</v>
      </c>
      <c r="E212" s="345"/>
      <c r="F212" s="345"/>
    </row>
    <row r="213" spans="1:6" s="70" customFormat="1" ht="31.5">
      <c r="A213" s="301"/>
      <c r="B213" s="303" t="s">
        <v>1814</v>
      </c>
      <c r="C213" s="290" t="s">
        <v>206</v>
      </c>
      <c r="D213" s="708">
        <v>1</v>
      </c>
      <c r="E213" s="345"/>
      <c r="F213" s="345"/>
    </row>
    <row r="214" spans="1:6" s="70" customFormat="1" ht="63">
      <c r="A214" s="301"/>
      <c r="B214" s="303" t="s">
        <v>1815</v>
      </c>
      <c r="C214" s="290" t="s">
        <v>206</v>
      </c>
      <c r="D214" s="708">
        <v>1</v>
      </c>
      <c r="E214" s="345"/>
      <c r="F214" s="345"/>
    </row>
    <row r="215" spans="1:6" s="70" customFormat="1" ht="63">
      <c r="A215" s="301"/>
      <c r="B215" s="303" t="s">
        <v>1922</v>
      </c>
      <c r="C215" s="290" t="s">
        <v>206</v>
      </c>
      <c r="D215" s="708">
        <v>4</v>
      </c>
      <c r="E215" s="345"/>
      <c r="F215" s="345"/>
    </row>
    <row r="216" spans="1:6" s="70" customFormat="1" ht="47.25">
      <c r="A216" s="301"/>
      <c r="B216" s="303" t="s">
        <v>1936</v>
      </c>
      <c r="C216" s="290" t="s">
        <v>206</v>
      </c>
      <c r="D216" s="708">
        <v>15</v>
      </c>
      <c r="E216" s="345"/>
      <c r="F216" s="345"/>
    </row>
    <row r="217" spans="1:6" s="70" customFormat="1" ht="31.5">
      <c r="A217" s="304"/>
      <c r="B217" s="303" t="s">
        <v>482</v>
      </c>
      <c r="C217" s="290" t="s">
        <v>474</v>
      </c>
      <c r="D217" s="708">
        <v>1</v>
      </c>
      <c r="E217" s="237"/>
      <c r="F217" s="237"/>
    </row>
    <row r="218" spans="1:6" s="70" customFormat="1" ht="98.25" customHeight="1">
      <c r="A218" s="285">
        <v>9</v>
      </c>
      <c r="B218" s="303" t="s">
        <v>1816</v>
      </c>
      <c r="C218" s="290" t="s">
        <v>474</v>
      </c>
      <c r="D218" s="708">
        <v>1</v>
      </c>
      <c r="E218" s="345"/>
      <c r="F218" s="345"/>
    </row>
    <row r="219" spans="1:6" s="70" customFormat="1" ht="31.5">
      <c r="A219" s="301"/>
      <c r="B219" s="303" t="s">
        <v>1897</v>
      </c>
      <c r="C219" s="290" t="s">
        <v>206</v>
      </c>
      <c r="D219" s="708">
        <v>1</v>
      </c>
      <c r="E219" s="345"/>
      <c r="F219" s="345"/>
    </row>
    <row r="220" spans="1:6" s="70" customFormat="1" ht="63">
      <c r="A220" s="301"/>
      <c r="B220" s="303" t="s">
        <v>1795</v>
      </c>
      <c r="C220" s="290" t="s">
        <v>206</v>
      </c>
      <c r="D220" s="708">
        <v>1</v>
      </c>
      <c r="E220" s="345"/>
      <c r="F220" s="345"/>
    </row>
    <row r="221" spans="1:6" s="70" customFormat="1" ht="31.5">
      <c r="A221" s="301"/>
      <c r="B221" s="303" t="s">
        <v>1794</v>
      </c>
      <c r="C221" s="290" t="s">
        <v>206</v>
      </c>
      <c r="D221" s="708">
        <v>3</v>
      </c>
      <c r="E221" s="345"/>
      <c r="F221" s="345"/>
    </row>
    <row r="222" spans="1:6" s="70" customFormat="1" ht="31.5">
      <c r="A222" s="301"/>
      <c r="B222" s="303" t="s">
        <v>1814</v>
      </c>
      <c r="C222" s="290" t="s">
        <v>206</v>
      </c>
      <c r="D222" s="708">
        <v>1</v>
      </c>
      <c r="E222" s="345"/>
      <c r="F222" s="345"/>
    </row>
    <row r="223" spans="1:6" s="70" customFormat="1" ht="63">
      <c r="A223" s="301"/>
      <c r="B223" s="303" t="s">
        <v>1815</v>
      </c>
      <c r="C223" s="290" t="s">
        <v>206</v>
      </c>
      <c r="D223" s="708">
        <v>1</v>
      </c>
      <c r="E223" s="345"/>
      <c r="F223" s="345"/>
    </row>
    <row r="224" spans="1:6" s="70" customFormat="1" ht="63">
      <c r="A224" s="301"/>
      <c r="B224" s="303" t="s">
        <v>1922</v>
      </c>
      <c r="C224" s="290" t="s">
        <v>206</v>
      </c>
      <c r="D224" s="708">
        <v>4</v>
      </c>
      <c r="E224" s="345"/>
      <c r="F224" s="345"/>
    </row>
    <row r="225" spans="1:6" s="70" customFormat="1" ht="63">
      <c r="A225" s="301"/>
      <c r="B225" s="303" t="s">
        <v>1797</v>
      </c>
      <c r="C225" s="290" t="s">
        <v>206</v>
      </c>
      <c r="D225" s="708">
        <v>15</v>
      </c>
      <c r="E225" s="345"/>
      <c r="F225" s="345"/>
    </row>
    <row r="226" spans="1:6" s="70" customFormat="1" ht="31.5">
      <c r="A226" s="304"/>
      <c r="B226" s="303" t="s">
        <v>482</v>
      </c>
      <c r="C226" s="290" t="s">
        <v>474</v>
      </c>
      <c r="D226" s="708">
        <v>1</v>
      </c>
      <c r="E226" s="237"/>
      <c r="F226" s="237"/>
    </row>
    <row r="227" spans="1:6" s="70" customFormat="1" ht="94.5" customHeight="1">
      <c r="A227" s="285">
        <v>10</v>
      </c>
      <c r="B227" s="303" t="s">
        <v>1817</v>
      </c>
      <c r="C227" s="290" t="s">
        <v>474</v>
      </c>
      <c r="D227" s="708">
        <v>1</v>
      </c>
      <c r="E227" s="345"/>
      <c r="F227" s="345"/>
    </row>
    <row r="228" spans="1:6" s="70" customFormat="1" ht="31.5">
      <c r="A228" s="301"/>
      <c r="B228" s="303" t="s">
        <v>1937</v>
      </c>
      <c r="C228" s="290" t="s">
        <v>206</v>
      </c>
      <c r="D228" s="708">
        <v>1</v>
      </c>
      <c r="E228" s="345"/>
      <c r="F228" s="345"/>
    </row>
    <row r="229" spans="1:6" s="70" customFormat="1" ht="63">
      <c r="A229" s="301"/>
      <c r="B229" s="303" t="s">
        <v>1795</v>
      </c>
      <c r="C229" s="290" t="s">
        <v>206</v>
      </c>
      <c r="D229" s="708">
        <v>1</v>
      </c>
      <c r="E229" s="345"/>
      <c r="F229" s="345"/>
    </row>
    <row r="230" spans="1:6" s="70" customFormat="1" ht="31.5">
      <c r="A230" s="301"/>
      <c r="B230" s="303" t="s">
        <v>1794</v>
      </c>
      <c r="C230" s="290" t="s">
        <v>206</v>
      </c>
      <c r="D230" s="708">
        <v>6</v>
      </c>
      <c r="E230" s="345"/>
      <c r="F230" s="345"/>
    </row>
    <row r="231" spans="1:6" s="70" customFormat="1" ht="63">
      <c r="A231" s="301"/>
      <c r="B231" s="303" t="s">
        <v>1802</v>
      </c>
      <c r="C231" s="290" t="s">
        <v>206</v>
      </c>
      <c r="D231" s="708">
        <v>8</v>
      </c>
      <c r="E231" s="345"/>
      <c r="F231" s="345"/>
    </row>
    <row r="232" spans="1:6" s="70" customFormat="1" ht="63">
      <c r="A232" s="301"/>
      <c r="B232" s="303" t="s">
        <v>1904</v>
      </c>
      <c r="C232" s="290" t="s">
        <v>206</v>
      </c>
      <c r="D232" s="708">
        <v>1</v>
      </c>
      <c r="E232" s="345"/>
      <c r="F232" s="345"/>
    </row>
    <row r="233" spans="1:6" s="70" customFormat="1" ht="63">
      <c r="A233" s="301"/>
      <c r="B233" s="303" t="s">
        <v>1797</v>
      </c>
      <c r="C233" s="290" t="s">
        <v>206</v>
      </c>
      <c r="D233" s="708">
        <v>6</v>
      </c>
      <c r="E233" s="345"/>
      <c r="F233" s="345"/>
    </row>
    <row r="234" spans="1:6" s="70" customFormat="1" ht="31.5">
      <c r="A234" s="301"/>
      <c r="B234" s="303" t="s">
        <v>1803</v>
      </c>
      <c r="C234" s="290" t="s">
        <v>206</v>
      </c>
      <c r="D234" s="708">
        <v>2</v>
      </c>
      <c r="E234" s="345"/>
      <c r="F234" s="345"/>
    </row>
    <row r="235" spans="1:6" s="70" customFormat="1" ht="31.5">
      <c r="A235" s="301"/>
      <c r="B235" s="303" t="s">
        <v>1938</v>
      </c>
      <c r="C235" s="290" t="s">
        <v>206</v>
      </c>
      <c r="D235" s="708">
        <v>2</v>
      </c>
      <c r="E235" s="345"/>
      <c r="F235" s="345"/>
    </row>
    <row r="236" spans="1:6" s="70" customFormat="1" ht="47.25">
      <c r="A236" s="301"/>
      <c r="B236" s="303" t="s">
        <v>1939</v>
      </c>
      <c r="C236" s="290" t="s">
        <v>206</v>
      </c>
      <c r="D236" s="708">
        <v>3</v>
      </c>
      <c r="E236" s="345"/>
      <c r="F236" s="345"/>
    </row>
    <row r="237" spans="1:6" s="70" customFormat="1" ht="31.5">
      <c r="A237" s="301"/>
      <c r="B237" s="303" t="s">
        <v>1818</v>
      </c>
      <c r="C237" s="290" t="s">
        <v>206</v>
      </c>
      <c r="D237" s="708">
        <v>2</v>
      </c>
      <c r="E237" s="345"/>
      <c r="F237" s="345"/>
    </row>
    <row r="238" spans="1:6" s="70" customFormat="1" ht="32.25" thickBot="1">
      <c r="A238" s="301"/>
      <c r="B238" s="303" t="s">
        <v>482</v>
      </c>
      <c r="C238" s="290" t="s">
        <v>474</v>
      </c>
      <c r="D238" s="708">
        <v>1</v>
      </c>
      <c r="E238" s="237"/>
      <c r="F238" s="237"/>
    </row>
    <row r="239" spans="1:6" s="70" customFormat="1" ht="16.5" thickBot="1">
      <c r="A239" s="763" t="s">
        <v>86</v>
      </c>
      <c r="B239" s="764"/>
      <c r="C239" s="764"/>
      <c r="D239" s="764"/>
      <c r="E239" s="765"/>
      <c r="F239" s="374"/>
    </row>
    <row r="240" spans="1:6" s="68" customFormat="1" ht="15.75">
      <c r="A240" s="356"/>
      <c r="B240" s="362"/>
      <c r="C240" s="318"/>
      <c r="D240" s="709"/>
      <c r="E240" s="345"/>
      <c r="F240" s="345"/>
    </row>
    <row r="241" spans="1:6" s="68" customFormat="1" ht="15.75">
      <c r="A241" s="287"/>
      <c r="B241" s="165" t="s">
        <v>87</v>
      </c>
      <c r="C241" s="318"/>
      <c r="D241" s="709"/>
      <c r="E241" s="345"/>
      <c r="F241" s="345"/>
    </row>
    <row r="242" spans="1:6" s="68" customFormat="1" ht="210" customHeight="1">
      <c r="A242" s="287"/>
      <c r="B242" s="286" t="s">
        <v>88</v>
      </c>
      <c r="C242" s="318"/>
      <c r="D242" s="709"/>
      <c r="E242" s="345"/>
      <c r="F242" s="345"/>
    </row>
    <row r="243" spans="1:6" s="68" customFormat="1" ht="96" customHeight="1">
      <c r="A243" s="287"/>
      <c r="B243" s="299" t="s">
        <v>1280</v>
      </c>
      <c r="C243" s="318"/>
      <c r="D243" s="709"/>
      <c r="E243" s="345"/>
      <c r="F243" s="345"/>
    </row>
    <row r="244" spans="1:6" s="68" customFormat="1" ht="409.5" customHeight="1">
      <c r="A244" s="287">
        <v>1</v>
      </c>
      <c r="B244" s="286" t="s">
        <v>1819</v>
      </c>
      <c r="C244" s="290" t="s">
        <v>206</v>
      </c>
      <c r="D244" s="708">
        <v>24</v>
      </c>
      <c r="E244" s="306"/>
      <c r="F244" s="237"/>
    </row>
    <row r="245" spans="1:6" s="68" customFormat="1" ht="409.5" customHeight="1">
      <c r="A245" s="287"/>
      <c r="B245" s="286" t="s">
        <v>1820</v>
      </c>
      <c r="C245" s="290" t="s">
        <v>206</v>
      </c>
      <c r="D245" s="708">
        <v>12</v>
      </c>
      <c r="E245" s="306"/>
      <c r="F245" s="237"/>
    </row>
    <row r="246" spans="1:6" s="68" customFormat="1" ht="240.75" customHeight="1">
      <c r="A246" s="287">
        <v>2</v>
      </c>
      <c r="B246" s="286" t="s">
        <v>1822</v>
      </c>
      <c r="C246" s="290" t="s">
        <v>206</v>
      </c>
      <c r="D246" s="708">
        <v>125</v>
      </c>
      <c r="E246" s="306"/>
      <c r="F246" s="237"/>
    </row>
    <row r="247" spans="1:6" s="68" customFormat="1" ht="213" customHeight="1">
      <c r="A247" s="287">
        <v>3</v>
      </c>
      <c r="B247" s="286" t="s">
        <v>1821</v>
      </c>
      <c r="C247" s="290" t="s">
        <v>206</v>
      </c>
      <c r="D247" s="708">
        <v>2</v>
      </c>
      <c r="E247" s="306"/>
      <c r="F247" s="237"/>
    </row>
    <row r="248" spans="1:6" s="68" customFormat="1" ht="220.5" customHeight="1">
      <c r="A248" s="287">
        <v>4</v>
      </c>
      <c r="B248" s="286" t="s">
        <v>1823</v>
      </c>
      <c r="C248" s="290" t="s">
        <v>206</v>
      </c>
      <c r="D248" s="708">
        <v>8</v>
      </c>
      <c r="E248" s="306"/>
      <c r="F248" s="237"/>
    </row>
    <row r="249" spans="1:6" s="68" customFormat="1" ht="224.25" customHeight="1">
      <c r="A249" s="287">
        <v>5</v>
      </c>
      <c r="B249" s="286" t="s">
        <v>1824</v>
      </c>
      <c r="C249" s="290" t="s">
        <v>206</v>
      </c>
      <c r="D249" s="708">
        <v>16</v>
      </c>
      <c r="E249" s="306"/>
      <c r="F249" s="237"/>
    </row>
    <row r="250" spans="1:6" s="68" customFormat="1" ht="183.75" customHeight="1">
      <c r="A250" s="287">
        <v>6</v>
      </c>
      <c r="B250" s="286" t="s">
        <v>1825</v>
      </c>
      <c r="C250" s="290" t="s">
        <v>206</v>
      </c>
      <c r="D250" s="708">
        <v>12</v>
      </c>
      <c r="E250" s="306"/>
      <c r="F250" s="237"/>
    </row>
    <row r="251" spans="1:6" s="71" customFormat="1" ht="132.75" customHeight="1">
      <c r="A251" s="287">
        <v>7</v>
      </c>
      <c r="B251" s="286" t="s">
        <v>1826</v>
      </c>
      <c r="C251" s="290" t="s">
        <v>206</v>
      </c>
      <c r="D251" s="708">
        <v>12</v>
      </c>
      <c r="E251" s="307"/>
      <c r="F251" s="237"/>
    </row>
    <row r="252" spans="1:6" s="61" customFormat="1" ht="15.75">
      <c r="A252" s="308">
        <v>8</v>
      </c>
      <c r="B252" s="286" t="s">
        <v>604</v>
      </c>
      <c r="C252" s="144"/>
      <c r="D252" s="296"/>
      <c r="E252" s="310"/>
      <c r="F252" s="311"/>
    </row>
    <row r="253" spans="1:6" s="61" customFormat="1" ht="34.5" customHeight="1">
      <c r="A253" s="312"/>
      <c r="B253" s="288" t="s">
        <v>1827</v>
      </c>
      <c r="C253" s="313" t="s">
        <v>605</v>
      </c>
      <c r="D253" s="715">
        <v>9</v>
      </c>
      <c r="E253" s="314"/>
      <c r="F253" s="315"/>
    </row>
    <row r="254" spans="1:6" s="61" customFormat="1" ht="15.75">
      <c r="A254" s="308">
        <v>9</v>
      </c>
      <c r="B254" s="286" t="s">
        <v>606</v>
      </c>
      <c r="C254" s="144"/>
      <c r="D254" s="296"/>
      <c r="E254" s="310"/>
      <c r="F254" s="311"/>
    </row>
    <row r="255" spans="1:6" s="61" customFormat="1" ht="47.25">
      <c r="A255" s="312"/>
      <c r="B255" s="288" t="s">
        <v>607</v>
      </c>
      <c r="C255" s="313" t="s">
        <v>605</v>
      </c>
      <c r="D255" s="715">
        <v>4</v>
      </c>
      <c r="E255" s="316"/>
      <c r="F255" s="315"/>
    </row>
    <row r="256" spans="1:6" s="61" customFormat="1" ht="198" customHeight="1">
      <c r="A256" s="302">
        <v>10</v>
      </c>
      <c r="B256" s="4" t="s">
        <v>1828</v>
      </c>
      <c r="C256" s="290" t="s">
        <v>206</v>
      </c>
      <c r="D256" s="708">
        <v>2</v>
      </c>
      <c r="E256" s="306"/>
      <c r="F256" s="237"/>
    </row>
    <row r="257" spans="1:6" s="61" customFormat="1" ht="200.25" customHeight="1">
      <c r="A257" s="302">
        <v>11</v>
      </c>
      <c r="B257" s="4" t="s">
        <v>1829</v>
      </c>
      <c r="C257" s="290" t="s">
        <v>206</v>
      </c>
      <c r="D257" s="708">
        <v>6</v>
      </c>
      <c r="E257" s="306"/>
      <c r="F257" s="237"/>
    </row>
    <row r="258" spans="1:6" s="61" customFormat="1" ht="126" customHeight="1">
      <c r="A258" s="302">
        <v>12</v>
      </c>
      <c r="B258" s="4" t="s">
        <v>1830</v>
      </c>
      <c r="C258" s="290" t="s">
        <v>206</v>
      </c>
      <c r="D258" s="708">
        <v>15</v>
      </c>
      <c r="E258" s="306"/>
      <c r="F258" s="237"/>
    </row>
    <row r="259" spans="1:6" s="68" customFormat="1" ht="139.5" customHeight="1">
      <c r="A259" s="302">
        <v>13</v>
      </c>
      <c r="B259" s="286" t="s">
        <v>608</v>
      </c>
      <c r="C259" s="290" t="s">
        <v>206</v>
      </c>
      <c r="D259" s="708">
        <v>28</v>
      </c>
      <c r="E259" s="306"/>
      <c r="F259" s="237"/>
    </row>
    <row r="260" spans="1:6" s="68" customFormat="1" ht="34.5" customHeight="1">
      <c r="A260" s="287">
        <v>14</v>
      </c>
      <c r="B260" s="286" t="s">
        <v>100</v>
      </c>
      <c r="C260" s="292" t="s">
        <v>206</v>
      </c>
      <c r="D260" s="296">
        <v>151</v>
      </c>
      <c r="E260" s="293"/>
      <c r="F260" s="293"/>
    </row>
    <row r="261" spans="1:6" s="68" customFormat="1" ht="15.75">
      <c r="A261" s="767" t="s">
        <v>101</v>
      </c>
      <c r="B261" s="768"/>
      <c r="C261" s="768"/>
      <c r="D261" s="768"/>
      <c r="E261" s="769"/>
      <c r="F261" s="269"/>
    </row>
    <row r="262" spans="1:6" s="68" customFormat="1" ht="15.75">
      <c r="A262" s="287"/>
      <c r="B262" s="377"/>
      <c r="C262" s="318"/>
      <c r="D262" s="709"/>
      <c r="E262" s="345"/>
      <c r="F262" s="345"/>
    </row>
    <row r="263" spans="1:6" s="68" customFormat="1" ht="15.75">
      <c r="A263" s="287"/>
      <c r="B263" s="165" t="s">
        <v>102</v>
      </c>
      <c r="C263" s="318"/>
      <c r="D263" s="709"/>
      <c r="E263" s="345"/>
      <c r="F263" s="345"/>
    </row>
    <row r="264" spans="1:6" s="68" customFormat="1" ht="78.75" customHeight="1">
      <c r="A264" s="285">
        <v>1</v>
      </c>
      <c r="B264" s="322" t="s">
        <v>1832</v>
      </c>
      <c r="C264" s="313"/>
      <c r="D264" s="715"/>
      <c r="E264" s="315"/>
      <c r="F264" s="345"/>
    </row>
    <row r="265" spans="1:6" s="68" customFormat="1" ht="15.75">
      <c r="A265" s="318"/>
      <c r="B265" s="319" t="s">
        <v>103</v>
      </c>
      <c r="C265" s="204" t="s">
        <v>104</v>
      </c>
      <c r="D265" s="708">
        <v>56</v>
      </c>
      <c r="E265" s="237"/>
      <c r="F265" s="237"/>
    </row>
    <row r="266" spans="1:6" s="68" customFormat="1" ht="15.75">
      <c r="A266" s="318"/>
      <c r="B266" s="319" t="s">
        <v>105</v>
      </c>
      <c r="C266" s="204" t="s">
        <v>104</v>
      </c>
      <c r="D266" s="708">
        <v>18</v>
      </c>
      <c r="E266" s="237"/>
      <c r="F266" s="237"/>
    </row>
    <row r="267" spans="1:6" s="68" customFormat="1" ht="15.75">
      <c r="A267" s="318"/>
      <c r="B267" s="319" t="s">
        <v>106</v>
      </c>
      <c r="C267" s="204" t="s">
        <v>104</v>
      </c>
      <c r="D267" s="708">
        <v>2</v>
      </c>
      <c r="E267" s="237"/>
      <c r="F267" s="237"/>
    </row>
    <row r="268" spans="1:6" s="68" customFormat="1" ht="15.75">
      <c r="A268" s="318"/>
      <c r="B268" s="319" t="s">
        <v>107</v>
      </c>
      <c r="C268" s="204" t="s">
        <v>104</v>
      </c>
      <c r="D268" s="708">
        <v>7</v>
      </c>
      <c r="E268" s="237"/>
      <c r="F268" s="237"/>
    </row>
    <row r="269" spans="1:6" s="68" customFormat="1" ht="31.5">
      <c r="A269" s="318"/>
      <c r="B269" s="320" t="s">
        <v>1504</v>
      </c>
      <c r="C269" s="204" t="s">
        <v>104</v>
      </c>
      <c r="D269" s="708">
        <v>18</v>
      </c>
      <c r="E269" s="237"/>
      <c r="F269" s="237"/>
    </row>
    <row r="270" spans="1:6" s="68" customFormat="1" ht="31.5">
      <c r="A270" s="318"/>
      <c r="B270" s="320" t="s">
        <v>1505</v>
      </c>
      <c r="C270" s="204" t="s">
        <v>104</v>
      </c>
      <c r="D270" s="708">
        <v>24</v>
      </c>
      <c r="E270" s="237"/>
      <c r="F270" s="237"/>
    </row>
    <row r="271" spans="1:6" s="68" customFormat="1" ht="15.75">
      <c r="A271" s="318"/>
      <c r="B271" s="319" t="s">
        <v>108</v>
      </c>
      <c r="C271" s="204" t="s">
        <v>104</v>
      </c>
      <c r="D271" s="708">
        <v>7</v>
      </c>
      <c r="E271" s="237"/>
      <c r="F271" s="237"/>
    </row>
    <row r="272" spans="1:6" s="68" customFormat="1" ht="15.75">
      <c r="A272" s="318"/>
      <c r="B272" s="319" t="s">
        <v>109</v>
      </c>
      <c r="C272" s="204" t="s">
        <v>104</v>
      </c>
      <c r="D272" s="708">
        <v>35</v>
      </c>
      <c r="E272" s="237"/>
      <c r="F272" s="237"/>
    </row>
    <row r="273" spans="1:6" s="68" customFormat="1" ht="15.75">
      <c r="A273" s="318"/>
      <c r="B273" s="319" t="s">
        <v>110</v>
      </c>
      <c r="C273" s="204" t="s">
        <v>104</v>
      </c>
      <c r="D273" s="708">
        <v>12</v>
      </c>
      <c r="E273" s="237"/>
      <c r="F273" s="237"/>
    </row>
    <row r="274" spans="1:6" s="68" customFormat="1" ht="15.75">
      <c r="A274" s="318"/>
      <c r="B274" s="319" t="s">
        <v>111</v>
      </c>
      <c r="C274" s="204" t="s">
        <v>104</v>
      </c>
      <c r="D274" s="708">
        <v>8</v>
      </c>
      <c r="E274" s="237"/>
      <c r="F274" s="237"/>
    </row>
    <row r="275" spans="1:6" s="68" customFormat="1" ht="15.75">
      <c r="A275" s="318"/>
      <c r="B275" s="319" t="s">
        <v>112</v>
      </c>
      <c r="C275" s="204" t="s">
        <v>104</v>
      </c>
      <c r="D275" s="708">
        <v>4</v>
      </c>
      <c r="E275" s="237"/>
      <c r="F275" s="237"/>
    </row>
    <row r="276" spans="1:6" s="68" customFormat="1" ht="15.75">
      <c r="A276" s="318"/>
      <c r="B276" s="319" t="s">
        <v>113</v>
      </c>
      <c r="C276" s="204" t="s">
        <v>104</v>
      </c>
      <c r="D276" s="708">
        <v>3</v>
      </c>
      <c r="E276" s="237"/>
      <c r="F276" s="237"/>
    </row>
    <row r="277" spans="1:6" s="68" customFormat="1" ht="15.75">
      <c r="A277" s="318"/>
      <c r="B277" s="319" t="s">
        <v>114</v>
      </c>
      <c r="C277" s="204" t="s">
        <v>104</v>
      </c>
      <c r="D277" s="708">
        <f>+D272</f>
        <v>35</v>
      </c>
      <c r="E277" s="237"/>
      <c r="F277" s="237"/>
    </row>
    <row r="278" spans="1:6" s="68" customFormat="1" ht="15.75">
      <c r="A278" s="318"/>
      <c r="B278" s="319" t="s">
        <v>115</v>
      </c>
      <c r="C278" s="204" t="s">
        <v>104</v>
      </c>
      <c r="D278" s="708">
        <f>+D273</f>
        <v>12</v>
      </c>
      <c r="E278" s="237"/>
      <c r="F278" s="237"/>
    </row>
    <row r="279" spans="1:6" s="68" customFormat="1" ht="15.75">
      <c r="A279" s="318"/>
      <c r="B279" s="319" t="s">
        <v>116</v>
      </c>
      <c r="C279" s="204" t="s">
        <v>104</v>
      </c>
      <c r="D279" s="708">
        <f>+D274</f>
        <v>8</v>
      </c>
      <c r="E279" s="237"/>
      <c r="F279" s="237"/>
    </row>
    <row r="280" spans="1:6" s="68" customFormat="1" ht="15.75">
      <c r="A280" s="318"/>
      <c r="B280" s="319" t="s">
        <v>117</v>
      </c>
      <c r="C280" s="204" t="s">
        <v>104</v>
      </c>
      <c r="D280" s="708">
        <f aca="true" t="shared" si="0" ref="D280:D286">+D275</f>
        <v>4</v>
      </c>
      <c r="E280" s="237"/>
      <c r="F280" s="237"/>
    </row>
    <row r="281" spans="1:6" s="68" customFormat="1" ht="15.75">
      <c r="A281" s="318"/>
      <c r="B281" s="319" t="s">
        <v>118</v>
      </c>
      <c r="C281" s="204" t="s">
        <v>104</v>
      </c>
      <c r="D281" s="708">
        <f t="shared" si="0"/>
        <v>3</v>
      </c>
      <c r="E281" s="237"/>
      <c r="F281" s="237"/>
    </row>
    <row r="282" spans="1:6" s="68" customFormat="1" ht="15.75">
      <c r="A282" s="318"/>
      <c r="B282" s="319" t="s">
        <v>119</v>
      </c>
      <c r="C282" s="204" t="s">
        <v>104</v>
      </c>
      <c r="D282" s="708">
        <f t="shared" si="0"/>
        <v>35</v>
      </c>
      <c r="E282" s="237"/>
      <c r="F282" s="237"/>
    </row>
    <row r="283" spans="1:6" s="68" customFormat="1" ht="15.75">
      <c r="A283" s="318"/>
      <c r="B283" s="319" t="s">
        <v>120</v>
      </c>
      <c r="C283" s="204" t="s">
        <v>104</v>
      </c>
      <c r="D283" s="708">
        <f t="shared" si="0"/>
        <v>12</v>
      </c>
      <c r="E283" s="237"/>
      <c r="F283" s="237"/>
    </row>
    <row r="284" spans="1:6" s="68" customFormat="1" ht="15.75">
      <c r="A284" s="318"/>
      <c r="B284" s="319" t="s">
        <v>121</v>
      </c>
      <c r="C284" s="204" t="s">
        <v>104</v>
      </c>
      <c r="D284" s="708">
        <f t="shared" si="0"/>
        <v>8</v>
      </c>
      <c r="E284" s="237"/>
      <c r="F284" s="237"/>
    </row>
    <row r="285" spans="1:6" s="68" customFormat="1" ht="15.75">
      <c r="A285" s="318"/>
      <c r="B285" s="319" t="s">
        <v>122</v>
      </c>
      <c r="C285" s="204" t="s">
        <v>104</v>
      </c>
      <c r="D285" s="708">
        <f t="shared" si="0"/>
        <v>4</v>
      </c>
      <c r="E285" s="237"/>
      <c r="F285" s="237"/>
    </row>
    <row r="286" spans="1:6" s="68" customFormat="1" ht="15.75">
      <c r="A286" s="318"/>
      <c r="B286" s="319" t="s">
        <v>123</v>
      </c>
      <c r="C286" s="204" t="s">
        <v>104</v>
      </c>
      <c r="D286" s="708">
        <f t="shared" si="0"/>
        <v>3</v>
      </c>
      <c r="E286" s="237"/>
      <c r="F286" s="237"/>
    </row>
    <row r="287" spans="1:6" s="68" customFormat="1" ht="84.75" customHeight="1">
      <c r="A287" s="285">
        <v>2</v>
      </c>
      <c r="B287" s="322" t="s">
        <v>1831</v>
      </c>
      <c r="C287" s="313"/>
      <c r="D287" s="715"/>
      <c r="E287" s="315"/>
      <c r="F287" s="345"/>
    </row>
    <row r="288" spans="1:6" s="68" customFormat="1" ht="47.25">
      <c r="A288" s="108" t="s">
        <v>124</v>
      </c>
      <c r="B288" s="321" t="s">
        <v>125</v>
      </c>
      <c r="C288" s="204" t="s">
        <v>104</v>
      </c>
      <c r="D288" s="708">
        <v>78</v>
      </c>
      <c r="E288" s="237"/>
      <c r="F288" s="237"/>
    </row>
    <row r="289" spans="1:6" s="68" customFormat="1" ht="47.25">
      <c r="A289" s="108" t="s">
        <v>126</v>
      </c>
      <c r="B289" s="321" t="s">
        <v>127</v>
      </c>
      <c r="C289" s="204" t="s">
        <v>104</v>
      </c>
      <c r="D289" s="708">
        <v>21</v>
      </c>
      <c r="E289" s="237"/>
      <c r="F289" s="237"/>
    </row>
    <row r="290" spans="1:6" s="68" customFormat="1" ht="30.75" customHeight="1">
      <c r="A290" s="285">
        <v>3</v>
      </c>
      <c r="B290" s="294" t="s">
        <v>128</v>
      </c>
      <c r="C290" s="290" t="s">
        <v>206</v>
      </c>
      <c r="D290" s="708">
        <v>190</v>
      </c>
      <c r="E290" s="237"/>
      <c r="F290" s="237"/>
    </row>
    <row r="291" spans="1:6" s="68" customFormat="1" ht="31.5">
      <c r="A291" s="285">
        <v>4</v>
      </c>
      <c r="B291" s="322" t="s">
        <v>129</v>
      </c>
      <c r="C291" s="141"/>
      <c r="D291" s="709"/>
      <c r="E291" s="381"/>
      <c r="F291" s="381"/>
    </row>
    <row r="292" spans="1:6" s="68" customFormat="1" ht="15.75">
      <c r="A292" s="287"/>
      <c r="B292" s="291" t="s">
        <v>130</v>
      </c>
      <c r="C292" s="290" t="s">
        <v>206</v>
      </c>
      <c r="D292" s="708">
        <v>25</v>
      </c>
      <c r="E292" s="237"/>
      <c r="F292" s="237"/>
    </row>
    <row r="293" spans="1:6" s="68" customFormat="1" ht="40.5" customHeight="1">
      <c r="A293" s="285">
        <v>5</v>
      </c>
      <c r="B293" s="322" t="s">
        <v>1833</v>
      </c>
      <c r="C293" s="141"/>
      <c r="D293" s="709"/>
      <c r="E293" s="381"/>
      <c r="F293" s="381"/>
    </row>
    <row r="294" spans="1:6" s="68" customFormat="1" ht="15.75">
      <c r="A294" s="287"/>
      <c r="B294" s="291" t="s">
        <v>131</v>
      </c>
      <c r="C294" s="290" t="s">
        <v>206</v>
      </c>
      <c r="D294" s="708">
        <v>14</v>
      </c>
      <c r="E294" s="237"/>
      <c r="F294" s="237"/>
    </row>
    <row r="295" spans="1:6" s="68" customFormat="1" ht="32.25" thickBot="1">
      <c r="A295" s="287"/>
      <c r="B295" s="291" t="s">
        <v>132</v>
      </c>
      <c r="C295" s="290" t="s">
        <v>206</v>
      </c>
      <c r="D295" s="708">
        <v>24</v>
      </c>
      <c r="E295" s="237"/>
      <c r="F295" s="237"/>
    </row>
    <row r="296" spans="1:6" s="68" customFormat="1" ht="16.5" thickBot="1">
      <c r="A296" s="763" t="s">
        <v>133</v>
      </c>
      <c r="B296" s="764"/>
      <c r="C296" s="764"/>
      <c r="D296" s="764"/>
      <c r="E296" s="765"/>
      <c r="F296" s="374"/>
    </row>
    <row r="297" spans="1:6" s="68" customFormat="1" ht="15.75">
      <c r="A297" s="287"/>
      <c r="B297" s="291"/>
      <c r="C297" s="318"/>
      <c r="D297" s="709"/>
      <c r="E297" s="345"/>
      <c r="F297" s="345"/>
    </row>
    <row r="298" spans="1:6" s="68" customFormat="1" ht="31.5">
      <c r="A298" s="343"/>
      <c r="B298" s="165" t="s">
        <v>1218</v>
      </c>
      <c r="C298" s="318"/>
      <c r="D298" s="709"/>
      <c r="E298" s="345"/>
      <c r="F298" s="345"/>
    </row>
    <row r="299" spans="1:6" s="61" customFormat="1" ht="164.25" customHeight="1">
      <c r="A299" s="302">
        <v>1</v>
      </c>
      <c r="B299" s="303" t="s">
        <v>1776</v>
      </c>
      <c r="C299" s="290" t="s">
        <v>626</v>
      </c>
      <c r="D299" s="708">
        <v>320</v>
      </c>
      <c r="E299" s="237"/>
      <c r="F299" s="237"/>
    </row>
    <row r="300" spans="1:6" s="61" customFormat="1" ht="59.25" customHeight="1">
      <c r="A300" s="302">
        <v>2</v>
      </c>
      <c r="B300" s="303" t="s">
        <v>1219</v>
      </c>
      <c r="C300" s="290" t="s">
        <v>626</v>
      </c>
      <c r="D300" s="708">
        <v>140</v>
      </c>
      <c r="E300" s="237"/>
      <c r="F300" s="237"/>
    </row>
    <row r="301" spans="1:6" s="61" customFormat="1" ht="114" customHeight="1">
      <c r="A301" s="302">
        <v>3</v>
      </c>
      <c r="B301" s="303" t="s">
        <v>1220</v>
      </c>
      <c r="C301" s="290" t="s">
        <v>605</v>
      </c>
      <c r="D301" s="708">
        <v>7</v>
      </c>
      <c r="E301" s="237"/>
      <c r="F301" s="237"/>
    </row>
    <row r="302" spans="1:6" s="61" customFormat="1" ht="88.5" customHeight="1">
      <c r="A302" s="302">
        <v>4</v>
      </c>
      <c r="B302" s="303" t="s">
        <v>1834</v>
      </c>
      <c r="C302" s="290" t="s">
        <v>474</v>
      </c>
      <c r="D302" s="708">
        <v>1</v>
      </c>
      <c r="E302" s="237"/>
      <c r="F302" s="237"/>
    </row>
    <row r="303" spans="1:6" s="61" customFormat="1" ht="72" customHeight="1">
      <c r="A303" s="323">
        <v>5</v>
      </c>
      <c r="B303" s="324" t="s">
        <v>1221</v>
      </c>
      <c r="C303" s="204" t="s">
        <v>626</v>
      </c>
      <c r="D303" s="708">
        <v>40</v>
      </c>
      <c r="E303" s="255"/>
      <c r="F303" s="255"/>
    </row>
    <row r="304" spans="1:6" ht="66.75" customHeight="1">
      <c r="A304" s="301" t="s">
        <v>1222</v>
      </c>
      <c r="B304" s="294" t="s">
        <v>1223</v>
      </c>
      <c r="C304" s="204" t="s">
        <v>626</v>
      </c>
      <c r="D304" s="708">
        <v>40</v>
      </c>
      <c r="E304" s="237"/>
      <c r="F304" s="237"/>
    </row>
    <row r="305" spans="1:6" s="61" customFormat="1" ht="63">
      <c r="A305" s="323">
        <v>7</v>
      </c>
      <c r="B305" s="324" t="s">
        <v>1224</v>
      </c>
      <c r="C305" s="204" t="s">
        <v>626</v>
      </c>
      <c r="D305" s="708">
        <v>120</v>
      </c>
      <c r="E305" s="255"/>
      <c r="F305" s="255"/>
    </row>
    <row r="306" spans="1:6" ht="94.5">
      <c r="A306" s="325" t="s">
        <v>1013</v>
      </c>
      <c r="B306" s="294" t="s">
        <v>1225</v>
      </c>
      <c r="C306" s="204" t="s">
        <v>206</v>
      </c>
      <c r="D306" s="708">
        <v>50</v>
      </c>
      <c r="E306" s="237"/>
      <c r="F306" s="237"/>
    </row>
    <row r="307" spans="1:6" s="61" customFormat="1" ht="32.25" thickBot="1">
      <c r="A307" s="323">
        <v>9</v>
      </c>
      <c r="B307" s="324" t="s">
        <v>1226</v>
      </c>
      <c r="C307" s="204" t="s">
        <v>605</v>
      </c>
      <c r="D307" s="708">
        <v>1</v>
      </c>
      <c r="E307" s="255"/>
      <c r="F307" s="255"/>
    </row>
    <row r="308" spans="1:6" s="68" customFormat="1" ht="16.5" thickBot="1">
      <c r="A308" s="763" t="s">
        <v>1227</v>
      </c>
      <c r="B308" s="764"/>
      <c r="C308" s="764"/>
      <c r="D308" s="764"/>
      <c r="E308" s="765"/>
      <c r="F308" s="374"/>
    </row>
    <row r="309" spans="1:6" s="68" customFormat="1" ht="15.75">
      <c r="A309" s="287"/>
      <c r="B309" s="346"/>
      <c r="C309" s="318"/>
      <c r="D309" s="709"/>
      <c r="E309" s="345"/>
      <c r="F309" s="345"/>
    </row>
    <row r="310" spans="1:6" s="68" customFormat="1" ht="31.5">
      <c r="A310" s="343"/>
      <c r="B310" s="165" t="s">
        <v>1228</v>
      </c>
      <c r="C310" s="318"/>
      <c r="D310" s="709"/>
      <c r="E310" s="345"/>
      <c r="F310" s="345"/>
    </row>
    <row r="311" spans="1:6" s="61" customFormat="1" ht="78.75">
      <c r="A311" s="326">
        <v>1</v>
      </c>
      <c r="B311" s="332" t="s">
        <v>1229</v>
      </c>
      <c r="C311" s="313"/>
      <c r="D311" s="715"/>
      <c r="E311" s="315"/>
      <c r="F311" s="315"/>
    </row>
    <row r="312" spans="1:6" s="61" customFormat="1" ht="15.75">
      <c r="A312" s="327"/>
      <c r="B312" s="21" t="s">
        <v>1230</v>
      </c>
      <c r="C312" s="290" t="s">
        <v>626</v>
      </c>
      <c r="D312" s="708">
        <v>240</v>
      </c>
      <c r="E312" s="237"/>
      <c r="F312" s="237"/>
    </row>
    <row r="313" spans="1:6" s="61" customFormat="1" ht="69.75" customHeight="1">
      <c r="A313" s="328">
        <v>2</v>
      </c>
      <c r="B313" s="329" t="s">
        <v>1249</v>
      </c>
      <c r="C313" s="290" t="s">
        <v>626</v>
      </c>
      <c r="D313" s="708">
        <v>180</v>
      </c>
      <c r="E313" s="237"/>
      <c r="F313" s="237"/>
    </row>
    <row r="314" spans="1:6" s="61" customFormat="1" ht="31.5">
      <c r="A314" s="328">
        <v>3</v>
      </c>
      <c r="B314" s="322" t="s">
        <v>1231</v>
      </c>
      <c r="C314" s="313"/>
      <c r="D314" s="715"/>
      <c r="E314" s="315"/>
      <c r="F314" s="315"/>
    </row>
    <row r="315" spans="1:6" s="61" customFormat="1" ht="15.75">
      <c r="A315" s="327"/>
      <c r="B315" s="331" t="s">
        <v>1232</v>
      </c>
      <c r="C315" s="290" t="s">
        <v>626</v>
      </c>
      <c r="D315" s="708">
        <v>40</v>
      </c>
      <c r="E315" s="237"/>
      <c r="F315" s="237"/>
    </row>
    <row r="316" spans="1:6" s="61" customFormat="1" ht="31.5">
      <c r="A316" s="328">
        <v>4</v>
      </c>
      <c r="B316" s="322" t="s">
        <v>1233</v>
      </c>
      <c r="C316" s="313"/>
      <c r="D316" s="715"/>
      <c r="E316" s="315"/>
      <c r="F316" s="315"/>
    </row>
    <row r="317" spans="1:6" s="61" customFormat="1" ht="15.75">
      <c r="A317" s="327"/>
      <c r="B317" s="331" t="s">
        <v>1232</v>
      </c>
      <c r="C317" s="290" t="s">
        <v>626</v>
      </c>
      <c r="D317" s="708">
        <v>40</v>
      </c>
      <c r="E317" s="237"/>
      <c r="F317" s="237"/>
    </row>
    <row r="318" spans="1:6" s="61" customFormat="1" ht="65.25" customHeight="1">
      <c r="A318" s="328">
        <v>5</v>
      </c>
      <c r="B318" s="322" t="s">
        <v>1234</v>
      </c>
      <c r="C318" s="313"/>
      <c r="D318" s="715"/>
      <c r="E318" s="315"/>
      <c r="F318" s="315"/>
    </row>
    <row r="319" spans="1:6" s="61" customFormat="1" ht="15.75">
      <c r="A319" s="327"/>
      <c r="B319" s="331" t="s">
        <v>1232</v>
      </c>
      <c r="C319" s="290" t="s">
        <v>626</v>
      </c>
      <c r="D319" s="708">
        <v>20</v>
      </c>
      <c r="E319" s="237"/>
      <c r="F319" s="237"/>
    </row>
    <row r="320" spans="1:6" s="61" customFormat="1" ht="58.5" customHeight="1">
      <c r="A320" s="328">
        <v>6</v>
      </c>
      <c r="B320" s="322" t="s">
        <v>1235</v>
      </c>
      <c r="C320" s="313"/>
      <c r="D320" s="715"/>
      <c r="E320" s="315"/>
      <c r="F320" s="315"/>
    </row>
    <row r="321" spans="1:6" s="61" customFormat="1" ht="15.75">
      <c r="A321" s="327"/>
      <c r="B321" s="331" t="s">
        <v>1232</v>
      </c>
      <c r="C321" s="290" t="s">
        <v>626</v>
      </c>
      <c r="D321" s="708">
        <v>20</v>
      </c>
      <c r="E321" s="237"/>
      <c r="F321" s="237"/>
    </row>
    <row r="322" spans="1:6" s="61" customFormat="1" ht="78.75">
      <c r="A322" s="328">
        <v>7</v>
      </c>
      <c r="B322" s="332" t="s">
        <v>1236</v>
      </c>
      <c r="C322" s="313"/>
      <c r="D322" s="715"/>
      <c r="E322" s="315"/>
      <c r="F322" s="315"/>
    </row>
    <row r="323" spans="1:6" s="61" customFormat="1" ht="16.5" customHeight="1">
      <c r="A323" s="327"/>
      <c r="B323" s="21" t="s">
        <v>1230</v>
      </c>
      <c r="C323" s="290" t="s">
        <v>626</v>
      </c>
      <c r="D323" s="708">
        <v>200</v>
      </c>
      <c r="E323" s="237"/>
      <c r="F323" s="237"/>
    </row>
    <row r="324" spans="1:6" s="68" customFormat="1" ht="15.75">
      <c r="A324" s="328" t="s">
        <v>1013</v>
      </c>
      <c r="B324" s="333" t="s">
        <v>1237</v>
      </c>
      <c r="C324" s="309"/>
      <c r="D324" s="296"/>
      <c r="E324" s="311"/>
      <c r="F324" s="311"/>
    </row>
    <row r="325" spans="1:6" s="68" customFormat="1" ht="15.75">
      <c r="A325" s="301"/>
      <c r="B325" s="334" t="s">
        <v>1238</v>
      </c>
      <c r="C325" s="363"/>
      <c r="D325" s="709"/>
      <c r="E325" s="382"/>
      <c r="F325" s="382"/>
    </row>
    <row r="326" spans="1:6" s="68" customFormat="1" ht="15.75">
      <c r="A326" s="301"/>
      <c r="B326" s="334" t="s">
        <v>1239</v>
      </c>
      <c r="C326" s="364"/>
      <c r="D326" s="715"/>
      <c r="E326" s="255"/>
      <c r="F326" s="255"/>
    </row>
    <row r="327" spans="1:6" s="68" customFormat="1" ht="15.75">
      <c r="A327" s="304"/>
      <c r="B327" s="21" t="s">
        <v>1240</v>
      </c>
      <c r="C327" s="290" t="s">
        <v>206</v>
      </c>
      <c r="D327" s="708">
        <v>24</v>
      </c>
      <c r="E327" s="237"/>
      <c r="F327" s="237"/>
    </row>
    <row r="328" spans="1:6" s="68" customFormat="1" ht="15.75">
      <c r="A328" s="328" t="s">
        <v>1015</v>
      </c>
      <c r="B328" s="333" t="s">
        <v>710</v>
      </c>
      <c r="C328" s="309"/>
      <c r="D328" s="296"/>
      <c r="E328" s="311"/>
      <c r="F328" s="311"/>
    </row>
    <row r="329" spans="1:6" s="68" customFormat="1" ht="15.75">
      <c r="A329" s="301"/>
      <c r="B329" s="334" t="s">
        <v>711</v>
      </c>
      <c r="C329" s="363"/>
      <c r="D329" s="709"/>
      <c r="E329" s="382"/>
      <c r="F329" s="382"/>
    </row>
    <row r="330" spans="1:6" s="68" customFormat="1" ht="15.75">
      <c r="A330" s="301"/>
      <c r="B330" s="334" t="s">
        <v>712</v>
      </c>
      <c r="C330" s="363"/>
      <c r="D330" s="709"/>
      <c r="E330" s="382"/>
      <c r="F330" s="382"/>
    </row>
    <row r="331" spans="1:6" s="68" customFormat="1" ht="15.75">
      <c r="A331" s="301"/>
      <c r="B331" s="334" t="s">
        <v>713</v>
      </c>
      <c r="C331" s="363"/>
      <c r="D331" s="709"/>
      <c r="E331" s="382"/>
      <c r="F331" s="382"/>
    </row>
    <row r="332" spans="1:6" s="68" customFormat="1" ht="15.75">
      <c r="A332" s="301"/>
      <c r="B332" s="334" t="s">
        <v>714</v>
      </c>
      <c r="C332" s="364"/>
      <c r="D332" s="715"/>
      <c r="E332" s="255"/>
      <c r="F332" s="255"/>
    </row>
    <row r="333" spans="1:6" s="68" customFormat="1" ht="15.75">
      <c r="A333" s="304"/>
      <c r="B333" s="21" t="s">
        <v>715</v>
      </c>
      <c r="C333" s="290" t="s">
        <v>347</v>
      </c>
      <c r="D333" s="708">
        <v>20</v>
      </c>
      <c r="E333" s="237"/>
      <c r="F333" s="237"/>
    </row>
    <row r="334" spans="1:6" s="68" customFormat="1" ht="15.75">
      <c r="A334" s="328" t="s">
        <v>1017</v>
      </c>
      <c r="B334" s="333" t="s">
        <v>716</v>
      </c>
      <c r="C334" s="226"/>
      <c r="D334" s="708"/>
      <c r="E334" s="227"/>
      <c r="F334" s="227"/>
    </row>
    <row r="335" spans="1:6" s="68" customFormat="1" ht="15.75">
      <c r="A335" s="304"/>
      <c r="B335" s="21" t="s">
        <v>717</v>
      </c>
      <c r="C335" s="290" t="s">
        <v>206</v>
      </c>
      <c r="D335" s="708">
        <v>18</v>
      </c>
      <c r="E335" s="237"/>
      <c r="F335" s="237"/>
    </row>
    <row r="336" spans="1:6" s="68" customFormat="1" ht="15.75">
      <c r="A336" s="328" t="s">
        <v>718</v>
      </c>
      <c r="B336" s="333" t="s">
        <v>719</v>
      </c>
      <c r="C336" s="226"/>
      <c r="D336" s="708"/>
      <c r="E336" s="227"/>
      <c r="F336" s="227"/>
    </row>
    <row r="337" spans="1:6" s="68" customFormat="1" ht="15.75">
      <c r="A337" s="304"/>
      <c r="B337" s="21" t="s">
        <v>720</v>
      </c>
      <c r="C337" s="290" t="s">
        <v>206</v>
      </c>
      <c r="D337" s="708">
        <v>18</v>
      </c>
      <c r="E337" s="237"/>
      <c r="F337" s="237"/>
    </row>
    <row r="338" spans="1:6" s="68" customFormat="1" ht="15.75">
      <c r="A338" s="328" t="s">
        <v>721</v>
      </c>
      <c r="B338" s="333" t="s">
        <v>722</v>
      </c>
      <c r="C338" s="309"/>
      <c r="D338" s="296"/>
      <c r="E338" s="311"/>
      <c r="F338" s="311"/>
    </row>
    <row r="339" spans="1:6" s="68" customFormat="1" ht="15.75">
      <c r="A339" s="301"/>
      <c r="B339" s="334" t="s">
        <v>723</v>
      </c>
      <c r="C339" s="363"/>
      <c r="D339" s="709"/>
      <c r="E339" s="382"/>
      <c r="F339" s="382"/>
    </row>
    <row r="340" spans="1:6" s="68" customFormat="1" ht="15.75">
      <c r="A340" s="301"/>
      <c r="B340" s="334" t="s">
        <v>724</v>
      </c>
      <c r="C340" s="363"/>
      <c r="D340" s="709"/>
      <c r="E340" s="382"/>
      <c r="F340" s="382"/>
    </row>
    <row r="341" spans="1:6" s="68" customFormat="1" ht="15.75">
      <c r="A341" s="304"/>
      <c r="B341" s="21" t="s">
        <v>1240</v>
      </c>
      <c r="C341" s="290" t="s">
        <v>347</v>
      </c>
      <c r="D341" s="708">
        <v>1</v>
      </c>
      <c r="E341" s="237"/>
      <c r="F341" s="237"/>
    </row>
    <row r="342" spans="1:6" s="68" customFormat="1" ht="15.75">
      <c r="A342" s="328" t="s">
        <v>725</v>
      </c>
      <c r="B342" s="333" t="s">
        <v>726</v>
      </c>
      <c r="C342" s="309"/>
      <c r="D342" s="296"/>
      <c r="E342" s="311"/>
      <c r="F342" s="311"/>
    </row>
    <row r="343" spans="1:6" s="68" customFormat="1" ht="15.75">
      <c r="A343" s="301"/>
      <c r="B343" s="334" t="s">
        <v>727</v>
      </c>
      <c r="C343" s="364"/>
      <c r="D343" s="715"/>
      <c r="E343" s="255"/>
      <c r="F343" s="255"/>
    </row>
    <row r="344" spans="1:6" s="68" customFormat="1" ht="15.75">
      <c r="A344" s="301"/>
      <c r="B344" s="334" t="s">
        <v>728</v>
      </c>
      <c r="C344" s="290" t="s">
        <v>626</v>
      </c>
      <c r="D344" s="708">
        <v>3</v>
      </c>
      <c r="E344" s="237"/>
      <c r="F344" s="237"/>
    </row>
    <row r="345" spans="1:6" s="68" customFormat="1" ht="15.75">
      <c r="A345" s="301"/>
      <c r="B345" s="334" t="s">
        <v>729</v>
      </c>
      <c r="C345" s="226"/>
      <c r="D345" s="708"/>
      <c r="E345" s="227"/>
      <c r="F345" s="227"/>
    </row>
    <row r="346" spans="1:6" s="68" customFormat="1" ht="15.75">
      <c r="A346" s="304"/>
      <c r="B346" s="21" t="s">
        <v>730</v>
      </c>
      <c r="C346" s="290" t="s">
        <v>626</v>
      </c>
      <c r="D346" s="708">
        <v>240</v>
      </c>
      <c r="E346" s="237"/>
      <c r="F346" s="237"/>
    </row>
    <row r="347" spans="1:6" s="61" customFormat="1" ht="15.75">
      <c r="A347" s="285">
        <v>14</v>
      </c>
      <c r="B347" s="322" t="s">
        <v>731</v>
      </c>
      <c r="C347" s="292" t="s">
        <v>347</v>
      </c>
      <c r="D347" s="296">
        <v>2</v>
      </c>
      <c r="E347" s="293"/>
      <c r="F347" s="293"/>
    </row>
    <row r="348" spans="1:6" s="68" customFormat="1" ht="15.75">
      <c r="A348" s="767" t="s">
        <v>732</v>
      </c>
      <c r="B348" s="768"/>
      <c r="C348" s="768"/>
      <c r="D348" s="768"/>
      <c r="E348" s="769"/>
      <c r="F348" s="269"/>
    </row>
    <row r="349" spans="1:6" s="68" customFormat="1" ht="15.75">
      <c r="A349" s="287"/>
      <c r="B349" s="365"/>
      <c r="C349" s="318"/>
      <c r="D349" s="709"/>
      <c r="E349" s="345"/>
      <c r="F349" s="345"/>
    </row>
    <row r="350" spans="1:6" s="61" customFormat="1" ht="15.75">
      <c r="A350" s="343"/>
      <c r="B350" s="165" t="s">
        <v>733</v>
      </c>
      <c r="C350" s="318"/>
      <c r="D350" s="712"/>
      <c r="E350" s="345"/>
      <c r="F350" s="345"/>
    </row>
    <row r="351" spans="1:6" s="61" customFormat="1" ht="15.75">
      <c r="A351" s="335">
        <v>1</v>
      </c>
      <c r="B351" s="336" t="s">
        <v>734</v>
      </c>
      <c r="C351" s="318"/>
      <c r="D351" s="712"/>
      <c r="E351" s="345"/>
      <c r="F351" s="345"/>
    </row>
    <row r="352" spans="1:6" s="61" customFormat="1" ht="13.5" customHeight="1">
      <c r="A352" s="287"/>
      <c r="B352" s="337" t="s">
        <v>735</v>
      </c>
      <c r="C352" s="318"/>
      <c r="D352" s="712"/>
      <c r="E352" s="345"/>
      <c r="F352" s="345"/>
    </row>
    <row r="353" spans="1:6" s="61" customFormat="1" ht="15.75">
      <c r="A353" s="287"/>
      <c r="B353" s="337" t="s">
        <v>736</v>
      </c>
      <c r="C353" s="318"/>
      <c r="D353" s="712"/>
      <c r="E353" s="345"/>
      <c r="F353" s="345"/>
    </row>
    <row r="354" spans="1:6" s="61" customFormat="1" ht="15.75">
      <c r="A354" s="287"/>
      <c r="B354" s="337" t="s">
        <v>737</v>
      </c>
      <c r="C354" s="318"/>
      <c r="D354" s="716"/>
      <c r="E354" s="345"/>
      <c r="F354" s="345"/>
    </row>
    <row r="355" spans="1:6" s="61" customFormat="1" ht="15.75">
      <c r="A355" s="300"/>
      <c r="B355" s="366" t="s">
        <v>404</v>
      </c>
      <c r="C355" s="290" t="s">
        <v>694</v>
      </c>
      <c r="D355" s="713">
        <v>1</v>
      </c>
      <c r="E355" s="237"/>
      <c r="F355" s="237"/>
    </row>
    <row r="356" spans="1:6" s="61" customFormat="1" ht="15.75" customHeight="1">
      <c r="A356" s="335">
        <v>2</v>
      </c>
      <c r="B356" s="336" t="s">
        <v>738</v>
      </c>
      <c r="C356" s="318"/>
      <c r="D356" s="712"/>
      <c r="E356" s="345"/>
      <c r="F356" s="345"/>
    </row>
    <row r="357" spans="1:6" s="61" customFormat="1" ht="15.75">
      <c r="A357" s="289"/>
      <c r="B357" s="337" t="s">
        <v>739</v>
      </c>
      <c r="C357" s="318"/>
      <c r="D357" s="712"/>
      <c r="E357" s="345"/>
      <c r="F357" s="345"/>
    </row>
    <row r="358" spans="1:6" s="61" customFormat="1" ht="15.75">
      <c r="A358" s="289"/>
      <c r="B358" s="337" t="s">
        <v>740</v>
      </c>
      <c r="C358" s="318"/>
      <c r="D358" s="712"/>
      <c r="E358" s="345"/>
      <c r="F358" s="345"/>
    </row>
    <row r="359" spans="1:6" s="61" customFormat="1" ht="15.75">
      <c r="A359" s="289"/>
      <c r="B359" s="337" t="s">
        <v>741</v>
      </c>
      <c r="C359" s="318"/>
      <c r="D359" s="712"/>
      <c r="E359" s="345"/>
      <c r="F359" s="345"/>
    </row>
    <row r="360" spans="1:6" s="61" customFormat="1" ht="15.75">
      <c r="A360" s="289"/>
      <c r="B360" s="337" t="s">
        <v>742</v>
      </c>
      <c r="C360" s="318"/>
      <c r="D360" s="712"/>
      <c r="E360" s="345"/>
      <c r="F360" s="345"/>
    </row>
    <row r="361" spans="1:6" s="61" customFormat="1" ht="15.75">
      <c r="A361" s="289"/>
      <c r="B361" s="337" t="s">
        <v>743</v>
      </c>
      <c r="C361" s="318"/>
      <c r="D361" s="712"/>
      <c r="E361" s="345"/>
      <c r="F361" s="345"/>
    </row>
    <row r="362" spans="1:6" s="61" customFormat="1" ht="13.5" customHeight="1">
      <c r="A362" s="300"/>
      <c r="B362" s="366" t="s">
        <v>744</v>
      </c>
      <c r="C362" s="290" t="s">
        <v>694</v>
      </c>
      <c r="D362" s="713">
        <v>1</v>
      </c>
      <c r="E362" s="237"/>
      <c r="F362" s="237"/>
    </row>
    <row r="363" spans="1:6" s="61" customFormat="1" ht="15.75">
      <c r="A363" s="289">
        <v>3</v>
      </c>
      <c r="B363" s="337" t="s">
        <v>745</v>
      </c>
      <c r="C363" s="318"/>
      <c r="D363" s="712"/>
      <c r="E363" s="345"/>
      <c r="F363" s="345"/>
    </row>
    <row r="364" spans="1:6" s="61" customFormat="1" ht="15.75">
      <c r="A364" s="289"/>
      <c r="B364" s="337" t="s">
        <v>746</v>
      </c>
      <c r="C364" s="318"/>
      <c r="D364" s="712"/>
      <c r="E364" s="345"/>
      <c r="F364" s="345"/>
    </row>
    <row r="365" spans="1:6" s="61" customFormat="1" ht="13.5" customHeight="1">
      <c r="A365" s="287"/>
      <c r="B365" s="337" t="s">
        <v>747</v>
      </c>
      <c r="C365" s="290" t="s">
        <v>694</v>
      </c>
      <c r="D365" s="713">
        <v>1</v>
      </c>
      <c r="E365" s="237"/>
      <c r="F365" s="237"/>
    </row>
    <row r="366" spans="1:6" s="61" customFormat="1" ht="15.75" customHeight="1">
      <c r="A366" s="328" t="s">
        <v>1034</v>
      </c>
      <c r="B366" s="759" t="s">
        <v>1250</v>
      </c>
      <c r="C366" s="318"/>
      <c r="D366" s="709"/>
      <c r="E366" s="345"/>
      <c r="F366" s="345"/>
    </row>
    <row r="367" spans="1:6" s="61" customFormat="1" ht="15.75">
      <c r="A367" s="301"/>
      <c r="B367" s="760"/>
      <c r="C367" s="318"/>
      <c r="D367" s="709"/>
      <c r="E367" s="345"/>
      <c r="F367" s="345"/>
    </row>
    <row r="368" spans="1:6" s="61" customFormat="1" ht="36" customHeight="1" thickBot="1">
      <c r="A368" s="301"/>
      <c r="B368" s="761"/>
      <c r="C368" s="290" t="s">
        <v>694</v>
      </c>
      <c r="D368" s="708">
        <v>1</v>
      </c>
      <c r="E368" s="237"/>
      <c r="F368" s="237"/>
    </row>
    <row r="369" spans="1:6" s="61" customFormat="1" ht="16.5" thickBot="1">
      <c r="A369" s="763" t="s">
        <v>748</v>
      </c>
      <c r="B369" s="764"/>
      <c r="C369" s="764"/>
      <c r="D369" s="764"/>
      <c r="E369" s="765"/>
      <c r="F369" s="374"/>
    </row>
    <row r="370" spans="1:6" s="61" customFormat="1" ht="15.75">
      <c r="A370" s="287"/>
      <c r="B370" s="367"/>
      <c r="C370" s="318"/>
      <c r="D370" s="712"/>
      <c r="E370" s="345"/>
      <c r="F370" s="345"/>
    </row>
    <row r="371" spans="1:6" s="61" customFormat="1" ht="15.75">
      <c r="A371" s="287"/>
      <c r="B371" s="165" t="s">
        <v>749</v>
      </c>
      <c r="C371" s="318"/>
      <c r="D371" s="712"/>
      <c r="E371" s="345"/>
      <c r="F371" s="345"/>
    </row>
    <row r="372" spans="1:6" s="61" customFormat="1" ht="15.75">
      <c r="A372" s="287"/>
      <c r="B372" s="367"/>
      <c r="C372" s="318"/>
      <c r="D372" s="712"/>
      <c r="E372" s="345"/>
      <c r="F372" s="345"/>
    </row>
    <row r="373" spans="1:6" s="61" customFormat="1" ht="47.25">
      <c r="A373" s="338">
        <v>1</v>
      </c>
      <c r="B373" s="299" t="s">
        <v>1251</v>
      </c>
      <c r="C373" s="290" t="s">
        <v>694</v>
      </c>
      <c r="D373" s="708">
        <v>1</v>
      </c>
      <c r="E373" s="237"/>
      <c r="F373" s="237"/>
    </row>
    <row r="374" spans="1:6" s="61" customFormat="1" ht="63">
      <c r="A374" s="338">
        <v>2</v>
      </c>
      <c r="B374" s="299" t="s">
        <v>1252</v>
      </c>
      <c r="C374" s="290" t="s">
        <v>694</v>
      </c>
      <c r="D374" s="708">
        <v>1</v>
      </c>
      <c r="E374" s="237"/>
      <c r="F374" s="237"/>
    </row>
    <row r="375" spans="1:6" s="61" customFormat="1" ht="161.25" customHeight="1" thickBot="1">
      <c r="A375" s="338">
        <v>3</v>
      </c>
      <c r="B375" s="339" t="s">
        <v>1997</v>
      </c>
      <c r="C375" s="290" t="s">
        <v>694</v>
      </c>
      <c r="D375" s="708">
        <v>1</v>
      </c>
      <c r="E375" s="237"/>
      <c r="F375" s="237"/>
    </row>
    <row r="376" spans="1:6" s="61" customFormat="1" ht="15.75">
      <c r="A376" s="770" t="s">
        <v>750</v>
      </c>
      <c r="B376" s="771"/>
      <c r="C376" s="771"/>
      <c r="D376" s="771"/>
      <c r="E376" s="772"/>
      <c r="F376" s="387"/>
    </row>
    <row r="377" spans="1:6" s="68" customFormat="1" ht="15.75">
      <c r="A377" s="388"/>
      <c r="B377" s="389"/>
      <c r="C377" s="330"/>
      <c r="D377" s="717"/>
      <c r="E377" s="317"/>
      <c r="F377" s="390"/>
    </row>
    <row r="378" spans="1:6" s="68" customFormat="1" ht="15.75">
      <c r="A378" s="766" t="s">
        <v>751</v>
      </c>
      <c r="B378" s="766"/>
      <c r="C378" s="766"/>
      <c r="D378" s="766"/>
      <c r="E378" s="766"/>
      <c r="F378" s="766"/>
    </row>
    <row r="379" spans="1:6" s="68" customFormat="1" ht="16.5" thickBot="1">
      <c r="A379" s="287"/>
      <c r="B379" s="368"/>
      <c r="C379" s="318"/>
      <c r="D379" s="709"/>
      <c r="E379" s="345"/>
      <c r="F379" s="345"/>
    </row>
    <row r="380" spans="1:6" s="68" customFormat="1" ht="16.5" thickBot="1">
      <c r="A380" s="287"/>
      <c r="B380" s="370" t="s">
        <v>1109</v>
      </c>
      <c r="C380" s="349"/>
      <c r="D380" s="718"/>
      <c r="E380" s="350"/>
      <c r="F380" s="350"/>
    </row>
    <row r="381" spans="1:6" s="68" customFormat="1" ht="16.5" thickBot="1">
      <c r="A381" s="343"/>
      <c r="B381" s="370" t="s">
        <v>1021</v>
      </c>
      <c r="C381" s="349"/>
      <c r="D381" s="718"/>
      <c r="E381" s="350"/>
      <c r="F381" s="350"/>
    </row>
    <row r="382" spans="1:6" s="72" customFormat="1" ht="16.5" thickBot="1">
      <c r="A382" s="287"/>
      <c r="B382" s="371" t="s">
        <v>1042</v>
      </c>
      <c r="C382" s="349"/>
      <c r="D382" s="718"/>
      <c r="E382" s="350"/>
      <c r="F382" s="350"/>
    </row>
    <row r="383" spans="1:6" s="68" customFormat="1" ht="17.25" customHeight="1" thickBot="1">
      <c r="A383" s="287"/>
      <c r="B383" s="370" t="s">
        <v>87</v>
      </c>
      <c r="C383" s="349"/>
      <c r="D383" s="718"/>
      <c r="E383" s="350"/>
      <c r="F383" s="350"/>
    </row>
    <row r="384" spans="1:6" s="68" customFormat="1" ht="16.5" thickBot="1">
      <c r="A384" s="343"/>
      <c r="B384" s="370" t="s">
        <v>102</v>
      </c>
      <c r="C384" s="349"/>
      <c r="D384" s="718"/>
      <c r="E384" s="350"/>
      <c r="F384" s="350"/>
    </row>
    <row r="385" spans="1:6" s="68" customFormat="1" ht="16.5" thickBot="1">
      <c r="A385" s="343"/>
      <c r="B385" s="370" t="s">
        <v>752</v>
      </c>
      <c r="C385" s="349"/>
      <c r="D385" s="718"/>
      <c r="E385" s="350"/>
      <c r="F385" s="350"/>
    </row>
    <row r="386" spans="1:6" s="68" customFormat="1" ht="32.25" thickBot="1">
      <c r="A386" s="343"/>
      <c r="B386" s="370" t="s">
        <v>753</v>
      </c>
      <c r="C386" s="349"/>
      <c r="D386" s="718"/>
      <c r="E386" s="350"/>
      <c r="F386" s="350"/>
    </row>
    <row r="387" spans="1:6" s="68" customFormat="1" ht="16.5" thickBot="1">
      <c r="A387" s="343"/>
      <c r="B387" s="370" t="s">
        <v>754</v>
      </c>
      <c r="C387" s="349"/>
      <c r="D387" s="718"/>
      <c r="E387" s="350"/>
      <c r="F387" s="350"/>
    </row>
    <row r="388" spans="1:6" s="68" customFormat="1" ht="16.5" thickBot="1">
      <c r="A388" s="287"/>
      <c r="B388" s="370" t="s">
        <v>755</v>
      </c>
      <c r="C388" s="349"/>
      <c r="D388" s="718"/>
      <c r="E388" s="350"/>
      <c r="F388" s="350"/>
    </row>
    <row r="389" spans="1:6" s="68" customFormat="1" ht="15.75">
      <c r="A389" s="287"/>
      <c r="B389" s="368"/>
      <c r="C389" s="318"/>
      <c r="D389" s="709"/>
      <c r="E389" s="345"/>
      <c r="F389" s="345"/>
    </row>
    <row r="390" spans="1:6" s="68" customFormat="1" ht="15.75">
      <c r="A390" s="738" t="s">
        <v>756</v>
      </c>
      <c r="B390" s="739"/>
      <c r="C390" s="739"/>
      <c r="D390" s="739"/>
      <c r="E390" s="740"/>
      <c r="F390" s="269"/>
    </row>
    <row r="391" spans="1:6" ht="15.75">
      <c r="A391" s="284"/>
      <c r="B391" s="340"/>
      <c r="C391" s="272"/>
      <c r="D391" s="719"/>
      <c r="E391" s="219"/>
      <c r="F391" s="219"/>
    </row>
    <row r="392" spans="1:6" ht="15.75">
      <c r="A392" s="284"/>
      <c r="B392" s="340"/>
      <c r="C392" s="272"/>
      <c r="D392" s="719"/>
      <c r="E392" s="219"/>
      <c r="F392" s="219"/>
    </row>
    <row r="393" spans="1:6" ht="15.75">
      <c r="A393" s="284"/>
      <c r="B393" s="341"/>
      <c r="C393" s="272"/>
      <c r="D393" s="710"/>
      <c r="E393" s="219"/>
      <c r="F393" s="384"/>
    </row>
    <row r="394" spans="1:6" ht="15.75">
      <c r="A394" s="284"/>
      <c r="B394" s="217"/>
      <c r="C394" s="272"/>
      <c r="D394" s="719"/>
      <c r="E394" s="219"/>
      <c r="F394" s="219"/>
    </row>
    <row r="395" spans="1:6" ht="15.75">
      <c r="A395" s="284"/>
      <c r="B395" s="217"/>
      <c r="C395" s="272"/>
      <c r="D395" s="719"/>
      <c r="E395" s="219"/>
      <c r="F395" s="219"/>
    </row>
    <row r="396" spans="1:6" ht="15.75">
      <c r="A396" s="284"/>
      <c r="B396" s="217"/>
      <c r="C396" s="272"/>
      <c r="D396" s="719"/>
      <c r="E396" s="219"/>
      <c r="F396" s="219"/>
    </row>
    <row r="397" spans="1:6" ht="15.75">
      <c r="A397" s="284"/>
      <c r="B397" s="217"/>
      <c r="C397" s="272"/>
      <c r="D397" s="719"/>
      <c r="E397" s="219"/>
      <c r="F397" s="219"/>
    </row>
    <row r="398" spans="1:6" ht="15.75">
      <c r="A398" s="284"/>
      <c r="B398" s="217"/>
      <c r="C398" s="272"/>
      <c r="D398" s="719"/>
      <c r="E398" s="219"/>
      <c r="F398" s="219"/>
    </row>
    <row r="399" spans="1:6" ht="15.75">
      <c r="A399" s="284"/>
      <c r="B399" s="217"/>
      <c r="C399" s="272"/>
      <c r="D399" s="719"/>
      <c r="E399" s="219"/>
      <c r="F399" s="219"/>
    </row>
  </sheetData>
  <sheetProtection/>
  <mergeCells count="18">
    <mergeCell ref="A378:F378"/>
    <mergeCell ref="A390:E390"/>
    <mergeCell ref="A261:E261"/>
    <mergeCell ref="A296:E296"/>
    <mergeCell ref="A308:E308"/>
    <mergeCell ref="A348:E348"/>
    <mergeCell ref="A369:E369"/>
    <mergeCell ref="A376:E376"/>
    <mergeCell ref="A11:A12"/>
    <mergeCell ref="B11:B12"/>
    <mergeCell ref="D65:F65"/>
    <mergeCell ref="A1:F1"/>
    <mergeCell ref="B366:B368"/>
    <mergeCell ref="D66:F66"/>
    <mergeCell ref="A2:F9"/>
    <mergeCell ref="A71:E71"/>
    <mergeCell ref="A91:E91"/>
    <mergeCell ref="A239:E239"/>
  </mergeCells>
  <printOptions/>
  <pageMargins left="0.75" right="0.75" top="1" bottom="1" header="0.5" footer="0.5"/>
  <pageSetup horizontalDpi="600" verticalDpi="600" orientation="portrait" paperSize="9" scale="68" r:id="rId2"/>
  <rowBreaks count="3" manualBreakCount="3">
    <brk id="303" max="5" man="1"/>
    <brk id="327" max="5" man="1"/>
    <brk id="374" max="5" man="1"/>
  </rowBreaks>
  <drawing r:id="rId1"/>
</worksheet>
</file>

<file path=xl/worksheets/sheet4.xml><?xml version="1.0" encoding="utf-8"?>
<worksheet xmlns="http://schemas.openxmlformats.org/spreadsheetml/2006/main" xmlns:r="http://schemas.openxmlformats.org/officeDocument/2006/relationships">
  <dimension ref="A1:F361"/>
  <sheetViews>
    <sheetView view="pageBreakPreview" zoomScaleSheetLayoutView="100" zoomScalePageLayoutView="0" workbookViewId="0" topLeftCell="A241">
      <selection activeCell="G312" sqref="G312"/>
    </sheetView>
  </sheetViews>
  <sheetFormatPr defaultColWidth="9.140625" defaultRowHeight="12.75"/>
  <cols>
    <col min="1" max="1" width="7.421875" style="72" customWidth="1"/>
    <col min="2" max="2" width="57.28125" style="72" customWidth="1"/>
    <col min="3" max="3" width="10.00390625" style="72" customWidth="1"/>
    <col min="4" max="4" width="10.00390625" style="405" customWidth="1"/>
    <col min="5" max="5" width="15.28125" style="392" customWidth="1"/>
    <col min="6" max="6" width="16.421875" style="393" customWidth="1"/>
    <col min="7" max="16384" width="9.140625" style="72" customWidth="1"/>
  </cols>
  <sheetData>
    <row r="1" spans="1:6" ht="26.25" customHeight="1" thickBot="1">
      <c r="A1" s="774" t="s">
        <v>773</v>
      </c>
      <c r="B1" s="774"/>
      <c r="C1" s="774"/>
      <c r="D1" s="774"/>
      <c r="E1" s="774"/>
      <c r="F1" s="774"/>
    </row>
    <row r="2" spans="1:6" s="61" customFormat="1" ht="38.25" customHeight="1" thickTop="1">
      <c r="A2" s="762" t="s">
        <v>1860</v>
      </c>
      <c r="B2" s="762"/>
      <c r="C2" s="762"/>
      <c r="D2" s="762"/>
      <c r="E2" s="762"/>
      <c r="F2" s="762"/>
    </row>
    <row r="3" spans="1:6" s="88" customFormat="1" ht="75" customHeight="1">
      <c r="A3" s="723"/>
      <c r="B3" s="723"/>
      <c r="C3" s="723"/>
      <c r="D3" s="723"/>
      <c r="E3" s="723"/>
      <c r="F3" s="723"/>
    </row>
    <row r="4" spans="1:6" s="88" customFormat="1" ht="75" customHeight="1">
      <c r="A4" s="723"/>
      <c r="B4" s="723"/>
      <c r="C4" s="723"/>
      <c r="D4" s="723"/>
      <c r="E4" s="723"/>
      <c r="F4" s="723"/>
    </row>
    <row r="5" spans="1:6" ht="15.75">
      <c r="A5" s="723"/>
      <c r="B5" s="723"/>
      <c r="C5" s="723"/>
      <c r="D5" s="723"/>
      <c r="E5" s="723"/>
      <c r="F5" s="723"/>
    </row>
    <row r="6" spans="1:6" s="61" customFormat="1" ht="15.75" customHeight="1" hidden="1">
      <c r="A6" s="723"/>
      <c r="B6" s="723"/>
      <c r="C6" s="723"/>
      <c r="D6" s="723"/>
      <c r="E6" s="723"/>
      <c r="F6" s="723"/>
    </row>
    <row r="7" spans="1:6" s="61" customFormat="1" ht="15.75" customHeight="1" hidden="1">
      <c r="A7" s="723"/>
      <c r="B7" s="723"/>
      <c r="C7" s="723"/>
      <c r="D7" s="723"/>
      <c r="E7" s="723"/>
      <c r="F7" s="723"/>
    </row>
    <row r="8" spans="1:6" s="68" customFormat="1" ht="18.75" customHeight="1" hidden="1">
      <c r="A8" s="723"/>
      <c r="B8" s="723"/>
      <c r="C8" s="723"/>
      <c r="D8" s="723"/>
      <c r="E8" s="723"/>
      <c r="F8" s="723"/>
    </row>
    <row r="9" spans="1:6" s="68" customFormat="1" ht="138" customHeight="1">
      <c r="A9" s="723"/>
      <c r="B9" s="723"/>
      <c r="C9" s="723"/>
      <c r="D9" s="723"/>
      <c r="E9" s="723"/>
      <c r="F9" s="723"/>
    </row>
    <row r="10" spans="1:6" ht="15.75">
      <c r="A10" s="410"/>
      <c r="B10" s="411"/>
      <c r="C10" s="412"/>
      <c r="D10" s="413"/>
      <c r="E10" s="414"/>
      <c r="F10" s="415"/>
    </row>
    <row r="11" spans="1:6" ht="15.75">
      <c r="A11" s="416"/>
      <c r="B11" s="417"/>
      <c r="C11" s="141"/>
      <c r="D11" s="381"/>
      <c r="E11" s="418"/>
      <c r="F11" s="378"/>
    </row>
    <row r="12" spans="1:6" ht="15.75">
      <c r="A12" s="416">
        <v>1</v>
      </c>
      <c r="B12" s="171" t="s">
        <v>341</v>
      </c>
      <c r="C12" s="141"/>
      <c r="D12" s="381"/>
      <c r="E12" s="418"/>
      <c r="F12" s="381"/>
    </row>
    <row r="13" spans="1:6" ht="15.75">
      <c r="A13" s="416"/>
      <c r="B13" s="369"/>
      <c r="C13" s="141"/>
      <c r="D13" s="381"/>
      <c r="E13" s="418"/>
      <c r="F13" s="381"/>
    </row>
    <row r="14" spans="1:6" ht="31.5">
      <c r="A14" s="419">
        <v>1.01</v>
      </c>
      <c r="B14" s="420" t="s">
        <v>342</v>
      </c>
      <c r="C14" s="421"/>
      <c r="D14" s="422"/>
      <c r="E14" s="418"/>
      <c r="F14" s="381"/>
    </row>
    <row r="15" spans="1:6" ht="115.5" customHeight="1">
      <c r="A15" s="419"/>
      <c r="B15" s="423" t="s">
        <v>343</v>
      </c>
      <c r="C15" s="421"/>
      <c r="D15" s="422"/>
      <c r="E15" s="418"/>
      <c r="F15" s="381"/>
    </row>
    <row r="16" spans="1:6" ht="63">
      <c r="A16" s="419"/>
      <c r="B16" s="423" t="s">
        <v>344</v>
      </c>
      <c r="C16" s="421"/>
      <c r="D16" s="422"/>
      <c r="E16" s="418"/>
      <c r="F16" s="381"/>
    </row>
    <row r="17" spans="1:6" ht="78.75">
      <c r="A17" s="419"/>
      <c r="B17" s="423" t="s">
        <v>345</v>
      </c>
      <c r="C17" s="421"/>
      <c r="D17" s="422"/>
      <c r="E17" s="418"/>
      <c r="F17" s="381"/>
    </row>
    <row r="18" spans="1:6" ht="162.75" customHeight="1">
      <c r="A18" s="419"/>
      <c r="B18" s="423" t="s">
        <v>346</v>
      </c>
      <c r="C18" s="421"/>
      <c r="D18" s="422"/>
      <c r="E18" s="418"/>
      <c r="F18" s="345"/>
    </row>
    <row r="19" spans="1:6" ht="15.75">
      <c r="A19" s="419"/>
      <c r="B19" s="705" t="s">
        <v>1998</v>
      </c>
      <c r="C19" s="313" t="s">
        <v>347</v>
      </c>
      <c r="D19" s="453">
        <v>1</v>
      </c>
      <c r="E19" s="454"/>
      <c r="F19" s="455"/>
    </row>
    <row r="20" spans="1:6" ht="15.75">
      <c r="A20" s="419"/>
      <c r="B20" s="381"/>
      <c r="C20" s="318"/>
      <c r="D20" s="422"/>
      <c r="E20" s="418"/>
      <c r="F20" s="381"/>
    </row>
    <row r="21" spans="1:6" ht="212.25" customHeight="1">
      <c r="A21" s="419">
        <v>1.02</v>
      </c>
      <c r="B21" s="394" t="s">
        <v>1777</v>
      </c>
      <c r="C21" s="456" t="s">
        <v>603</v>
      </c>
      <c r="D21" s="453">
        <v>1</v>
      </c>
      <c r="E21" s="454"/>
      <c r="F21" s="455"/>
    </row>
    <row r="22" spans="1:6" ht="15.75">
      <c r="A22" s="419"/>
      <c r="B22" s="381"/>
      <c r="C22" s="421"/>
      <c r="D22" s="422"/>
      <c r="E22" s="418"/>
      <c r="F22" s="381"/>
    </row>
    <row r="23" spans="1:6" ht="318.75" customHeight="1">
      <c r="A23" s="419">
        <v>1.03</v>
      </c>
      <c r="B23" s="394" t="s">
        <v>1940</v>
      </c>
      <c r="C23" s="318"/>
      <c r="D23" s="381"/>
      <c r="E23" s="418"/>
      <c r="F23" s="381"/>
    </row>
    <row r="24" spans="1:6" ht="15.75">
      <c r="A24" s="419"/>
      <c r="B24" s="62" t="s">
        <v>1043</v>
      </c>
      <c r="C24" s="318" t="s">
        <v>206</v>
      </c>
      <c r="D24" s="424">
        <v>78</v>
      </c>
      <c r="E24" s="418"/>
      <c r="F24" s="381"/>
    </row>
    <row r="25" spans="1:6" ht="15.75">
      <c r="A25" s="419"/>
      <c r="B25" s="62"/>
      <c r="C25" s="318"/>
      <c r="D25" s="424"/>
      <c r="E25" s="418"/>
      <c r="F25" s="381"/>
    </row>
    <row r="26" spans="1:6" ht="318.75" customHeight="1">
      <c r="A26" s="773">
        <v>1.04</v>
      </c>
      <c r="B26" s="394" t="s">
        <v>1940</v>
      </c>
      <c r="C26" s="318"/>
      <c r="D26" s="425"/>
      <c r="E26" s="418"/>
      <c r="F26" s="381"/>
    </row>
    <row r="27" spans="1:6" ht="15.75">
      <c r="A27" s="773"/>
      <c r="B27" s="62" t="s">
        <v>1044</v>
      </c>
      <c r="C27" s="313" t="s">
        <v>206</v>
      </c>
      <c r="D27" s="180">
        <v>10</v>
      </c>
      <c r="E27" s="454"/>
      <c r="F27" s="455"/>
    </row>
    <row r="28" spans="1:6" ht="83.25" customHeight="1">
      <c r="A28" s="426">
        <v>1.05</v>
      </c>
      <c r="B28" s="394" t="s">
        <v>1999</v>
      </c>
      <c r="C28" s="313" t="s">
        <v>206</v>
      </c>
      <c r="D28" s="457">
        <v>19</v>
      </c>
      <c r="E28" s="454"/>
      <c r="F28" s="455"/>
    </row>
    <row r="29" spans="1:6" ht="15.75">
      <c r="A29" s="426"/>
      <c r="B29" s="427"/>
      <c r="C29" s="318"/>
      <c r="D29" s="424"/>
      <c r="E29" s="418"/>
      <c r="F29" s="381"/>
    </row>
    <row r="30" spans="1:6" ht="31.5">
      <c r="A30" s="426" t="s">
        <v>1045</v>
      </c>
      <c r="B30" s="458" t="s">
        <v>1046</v>
      </c>
      <c r="C30" s="313" t="s">
        <v>206</v>
      </c>
      <c r="D30" s="457">
        <v>10</v>
      </c>
      <c r="E30" s="454"/>
      <c r="F30" s="455"/>
    </row>
    <row r="31" spans="1:6" ht="15.75">
      <c r="A31" s="426"/>
      <c r="B31" s="423"/>
      <c r="C31" s="318"/>
      <c r="D31" s="424"/>
      <c r="E31" s="418"/>
      <c r="F31" s="381"/>
    </row>
    <row r="32" spans="1:6" ht="78.75">
      <c r="A32" s="426" t="s">
        <v>1047</v>
      </c>
      <c r="B32" s="459" t="s">
        <v>621</v>
      </c>
      <c r="C32" s="313" t="s">
        <v>206</v>
      </c>
      <c r="D32" s="457">
        <v>10</v>
      </c>
      <c r="E32" s="454"/>
      <c r="F32" s="455"/>
    </row>
    <row r="33" spans="1:6" ht="15.75">
      <c r="A33" s="426"/>
      <c r="B33" s="427"/>
      <c r="C33" s="318"/>
      <c r="D33" s="424"/>
      <c r="E33" s="418"/>
      <c r="F33" s="381"/>
    </row>
    <row r="34" spans="1:6" ht="94.5">
      <c r="A34" s="426" t="s">
        <v>622</v>
      </c>
      <c r="B34" s="459" t="s">
        <v>623</v>
      </c>
      <c r="C34" s="313" t="s">
        <v>347</v>
      </c>
      <c r="D34" s="453">
        <v>1</v>
      </c>
      <c r="E34" s="454"/>
      <c r="F34" s="455"/>
    </row>
    <row r="35" spans="1:6" ht="15.75">
      <c r="A35" s="419"/>
      <c r="B35" s="427"/>
      <c r="C35" s="318"/>
      <c r="D35" s="422"/>
      <c r="E35" s="418"/>
      <c r="F35" s="381"/>
    </row>
    <row r="36" spans="1:6" ht="31.5">
      <c r="A36" s="426" t="s">
        <v>624</v>
      </c>
      <c r="B36" s="458" t="s">
        <v>625</v>
      </c>
      <c r="C36" s="313" t="s">
        <v>626</v>
      </c>
      <c r="D36" s="457">
        <v>1200</v>
      </c>
      <c r="E36" s="454"/>
      <c r="F36" s="455"/>
    </row>
    <row r="37" spans="1:6" ht="15.75">
      <c r="A37" s="426"/>
      <c r="B37" s="423"/>
      <c r="C37" s="318"/>
      <c r="D37" s="424"/>
      <c r="E37" s="418"/>
      <c r="F37" s="381"/>
    </row>
    <row r="38" spans="1:6" ht="47.25">
      <c r="A38" s="426" t="s">
        <v>627</v>
      </c>
      <c r="B38" s="458" t="s">
        <v>628</v>
      </c>
      <c r="C38" s="313" t="s">
        <v>626</v>
      </c>
      <c r="D38" s="457">
        <v>165</v>
      </c>
      <c r="E38" s="454"/>
      <c r="F38" s="455"/>
    </row>
    <row r="39" spans="1:6" ht="15.75">
      <c r="A39" s="426"/>
      <c r="B39" s="423"/>
      <c r="C39" s="318"/>
      <c r="D39" s="424"/>
      <c r="E39" s="418"/>
      <c r="F39" s="381"/>
    </row>
    <row r="40" spans="1:6" ht="47.25">
      <c r="A40" s="426" t="s">
        <v>629</v>
      </c>
      <c r="B40" s="458" t="s">
        <v>630</v>
      </c>
      <c r="C40" s="313" t="s">
        <v>626</v>
      </c>
      <c r="D40" s="457">
        <v>32</v>
      </c>
      <c r="E40" s="454"/>
      <c r="F40" s="455"/>
    </row>
    <row r="41" spans="1:6" ht="15.75">
      <c r="A41" s="426"/>
      <c r="B41" s="423"/>
      <c r="C41" s="318"/>
      <c r="D41" s="424"/>
      <c r="E41" s="418"/>
      <c r="F41" s="381"/>
    </row>
    <row r="42" spans="1:6" ht="31.5">
      <c r="A42" s="426" t="s">
        <v>631</v>
      </c>
      <c r="B42" s="423" t="s">
        <v>632</v>
      </c>
      <c r="C42" s="318"/>
      <c r="D42" s="424"/>
      <c r="E42" s="418"/>
      <c r="F42" s="461"/>
    </row>
    <row r="43" spans="1:6" ht="15.75">
      <c r="A43" s="426"/>
      <c r="B43" s="460" t="s">
        <v>633</v>
      </c>
      <c r="C43" s="313" t="s">
        <v>626</v>
      </c>
      <c r="D43" s="457">
        <v>850</v>
      </c>
      <c r="E43" s="454"/>
      <c r="F43" s="455"/>
    </row>
    <row r="44" spans="1:6" ht="15.75">
      <c r="A44" s="426"/>
      <c r="B44" s="460" t="s">
        <v>634</v>
      </c>
      <c r="C44" s="313" t="s">
        <v>626</v>
      </c>
      <c r="D44" s="457">
        <v>100</v>
      </c>
      <c r="E44" s="454"/>
      <c r="F44" s="455"/>
    </row>
    <row r="45" spans="1:6" ht="15.75">
      <c r="A45" s="426"/>
      <c r="B45" s="428"/>
      <c r="C45" s="318"/>
      <c r="D45" s="424"/>
      <c r="E45" s="418"/>
      <c r="F45" s="381"/>
    </row>
    <row r="46" spans="1:6" ht="31.5">
      <c r="A46" s="419">
        <v>1.13</v>
      </c>
      <c r="B46" s="462" t="s">
        <v>635</v>
      </c>
      <c r="C46" s="313" t="s">
        <v>347</v>
      </c>
      <c r="D46" s="453">
        <v>1</v>
      </c>
      <c r="E46" s="454"/>
      <c r="F46" s="455"/>
    </row>
    <row r="47" spans="1:6" ht="15.75">
      <c r="A47" s="419"/>
      <c r="B47" s="420"/>
      <c r="C47" s="318"/>
      <c r="D47" s="422"/>
      <c r="E47" s="418"/>
      <c r="F47" s="381"/>
    </row>
    <row r="48" spans="1:6" ht="31.5">
      <c r="A48" s="419">
        <v>1.14</v>
      </c>
      <c r="B48" s="462" t="s">
        <v>636</v>
      </c>
      <c r="C48" s="313" t="s">
        <v>347</v>
      </c>
      <c r="D48" s="453">
        <v>1</v>
      </c>
      <c r="E48" s="454"/>
      <c r="F48" s="455"/>
    </row>
    <row r="49" spans="1:6" ht="15.75">
      <c r="A49" s="419"/>
      <c r="B49" s="420"/>
      <c r="C49" s="318"/>
      <c r="D49" s="422"/>
      <c r="E49" s="418"/>
      <c r="F49" s="381"/>
    </row>
    <row r="50" spans="1:6" ht="63">
      <c r="A50" s="419">
        <v>1.15</v>
      </c>
      <c r="B50" s="462" t="s">
        <v>637</v>
      </c>
      <c r="C50" s="313" t="s">
        <v>347</v>
      </c>
      <c r="D50" s="453">
        <v>1</v>
      </c>
      <c r="E50" s="454"/>
      <c r="F50" s="455"/>
    </row>
    <row r="51" spans="1:6" ht="15.75">
      <c r="A51" s="419"/>
      <c r="B51" s="420"/>
      <c r="C51" s="318"/>
      <c r="D51" s="422"/>
      <c r="E51" s="418"/>
      <c r="F51" s="381"/>
    </row>
    <row r="52" spans="1:6" ht="15.75">
      <c r="A52" s="419">
        <v>1.16</v>
      </c>
      <c r="B52" s="420" t="s">
        <v>638</v>
      </c>
      <c r="C52" s="318" t="s">
        <v>347</v>
      </c>
      <c r="D52" s="422">
        <v>1</v>
      </c>
      <c r="E52" s="418"/>
      <c r="F52" s="381"/>
    </row>
    <row r="53" spans="1:6" ht="15.75">
      <c r="A53" s="419"/>
      <c r="B53" s="463"/>
      <c r="C53" s="313"/>
      <c r="D53" s="453"/>
      <c r="E53" s="383"/>
      <c r="F53" s="455"/>
    </row>
    <row r="54" spans="1:6" ht="15.75">
      <c r="A54" s="775" t="s">
        <v>639</v>
      </c>
      <c r="B54" s="776"/>
      <c r="C54" s="776"/>
      <c r="D54" s="776"/>
      <c r="E54" s="777"/>
      <c r="F54" s="464"/>
    </row>
    <row r="55" spans="1:6" ht="15.75">
      <c r="A55" s="416"/>
      <c r="B55" s="417"/>
      <c r="C55" s="141"/>
      <c r="D55" s="381"/>
      <c r="E55" s="418"/>
      <c r="F55" s="378"/>
    </row>
    <row r="56" spans="1:6" ht="15.75">
      <c r="A56" s="416"/>
      <c r="B56" s="417"/>
      <c r="C56" s="141"/>
      <c r="D56" s="381"/>
      <c r="E56" s="418"/>
      <c r="F56" s="378"/>
    </row>
    <row r="57" spans="1:6" ht="15.75">
      <c r="A57" s="416">
        <v>2</v>
      </c>
      <c r="B57" s="391" t="s">
        <v>640</v>
      </c>
      <c r="C57" s="141"/>
      <c r="D57" s="381"/>
      <c r="E57" s="418"/>
      <c r="F57" s="378"/>
    </row>
    <row r="58" spans="1:6" ht="15.75">
      <c r="A58" s="416"/>
      <c r="B58" s="417"/>
      <c r="C58" s="141"/>
      <c r="D58" s="381"/>
      <c r="E58" s="418"/>
      <c r="F58" s="378"/>
    </row>
    <row r="59" spans="1:6" ht="36.75" customHeight="1">
      <c r="A59" s="465">
        <v>2.01</v>
      </c>
      <c r="B59" s="103" t="s">
        <v>641</v>
      </c>
      <c r="C59" s="313" t="s">
        <v>206</v>
      </c>
      <c r="D59" s="180">
        <v>164</v>
      </c>
      <c r="E59" s="383"/>
      <c r="F59" s="383"/>
    </row>
    <row r="60" spans="1:6" ht="15.75">
      <c r="A60" s="386"/>
      <c r="B60" s="62"/>
      <c r="C60" s="318"/>
      <c r="D60" s="65"/>
      <c r="E60" s="378"/>
      <c r="F60" s="378"/>
    </row>
    <row r="61" spans="1:6" ht="66" customHeight="1">
      <c r="A61" s="465">
        <v>2.02</v>
      </c>
      <c r="B61" s="466" t="s">
        <v>642</v>
      </c>
      <c r="C61" s="313" t="s">
        <v>626</v>
      </c>
      <c r="D61" s="457">
        <v>9200</v>
      </c>
      <c r="E61" s="383"/>
      <c r="F61" s="383"/>
    </row>
    <row r="62" spans="1:6" ht="15.75">
      <c r="A62" s="386"/>
      <c r="B62" s="430"/>
      <c r="C62" s="318"/>
      <c r="D62" s="424"/>
      <c r="E62" s="378"/>
      <c r="F62" s="378"/>
    </row>
    <row r="63" spans="1:6" ht="67.5" customHeight="1">
      <c r="A63" s="465">
        <v>2.03</v>
      </c>
      <c r="B63" s="466" t="s">
        <v>643</v>
      </c>
      <c r="C63" s="313" t="s">
        <v>206</v>
      </c>
      <c r="D63" s="457">
        <v>160</v>
      </c>
      <c r="E63" s="383"/>
      <c r="F63" s="383"/>
    </row>
    <row r="64" spans="1:6" ht="15.75">
      <c r="A64" s="386"/>
      <c r="B64" s="430"/>
      <c r="C64" s="318"/>
      <c r="D64" s="424"/>
      <c r="E64" s="378"/>
      <c r="F64" s="378"/>
    </row>
    <row r="65" spans="1:6" ht="31.5">
      <c r="A65" s="386">
        <v>2.04</v>
      </c>
      <c r="B65" s="423" t="s">
        <v>632</v>
      </c>
      <c r="C65" s="318"/>
      <c r="D65" s="65"/>
      <c r="E65" s="378"/>
      <c r="F65" s="468"/>
    </row>
    <row r="66" spans="1:6" ht="15.75">
      <c r="A66" s="465"/>
      <c r="B66" s="467" t="s">
        <v>644</v>
      </c>
      <c r="C66" s="313" t="s">
        <v>626</v>
      </c>
      <c r="D66" s="180">
        <v>4650</v>
      </c>
      <c r="E66" s="383"/>
      <c r="F66" s="383"/>
    </row>
    <row r="67" spans="1:6" ht="15.75">
      <c r="A67" s="465"/>
      <c r="B67" s="467" t="s">
        <v>645</v>
      </c>
      <c r="C67" s="313" t="s">
        <v>626</v>
      </c>
      <c r="D67" s="180">
        <v>520</v>
      </c>
      <c r="E67" s="383"/>
      <c r="F67" s="383"/>
    </row>
    <row r="68" spans="1:6" ht="15.75">
      <c r="A68" s="386"/>
      <c r="B68" s="431"/>
      <c r="C68" s="318"/>
      <c r="D68" s="65"/>
      <c r="E68" s="378"/>
      <c r="F68" s="378"/>
    </row>
    <row r="69" spans="1:6" ht="129.75" customHeight="1">
      <c r="A69" s="386">
        <v>2.05</v>
      </c>
      <c r="B69" s="120" t="s">
        <v>646</v>
      </c>
      <c r="C69" s="421"/>
      <c r="D69" s="422"/>
      <c r="E69" s="424"/>
      <c r="F69" s="378"/>
    </row>
    <row r="70" spans="1:6" ht="37.5" customHeight="1">
      <c r="A70" s="386"/>
      <c r="B70" s="429" t="s">
        <v>647</v>
      </c>
      <c r="C70" s="421" t="s">
        <v>603</v>
      </c>
      <c r="D70" s="422">
        <v>3</v>
      </c>
      <c r="E70" s="424"/>
      <c r="F70" s="378"/>
    </row>
    <row r="71" spans="1:6" ht="21" customHeight="1">
      <c r="A71" s="386"/>
      <c r="B71" s="429" t="s">
        <v>648</v>
      </c>
      <c r="C71" s="421" t="s">
        <v>603</v>
      </c>
      <c r="D71" s="422">
        <v>165</v>
      </c>
      <c r="E71" s="424"/>
      <c r="F71" s="378"/>
    </row>
    <row r="72" spans="1:6" ht="15.75">
      <c r="A72" s="386"/>
      <c r="B72" s="429" t="s">
        <v>649</v>
      </c>
      <c r="C72" s="421" t="s">
        <v>603</v>
      </c>
      <c r="D72" s="422">
        <v>2</v>
      </c>
      <c r="E72" s="424"/>
      <c r="F72" s="378"/>
    </row>
    <row r="73" spans="1:6" ht="15.75">
      <c r="A73" s="386"/>
      <c r="B73" s="429" t="s">
        <v>650</v>
      </c>
      <c r="C73" s="421" t="s">
        <v>603</v>
      </c>
      <c r="D73" s="422">
        <v>8</v>
      </c>
      <c r="E73" s="424"/>
      <c r="F73" s="378"/>
    </row>
    <row r="74" spans="1:6" ht="15.75">
      <c r="A74" s="386"/>
      <c r="B74" s="429" t="s">
        <v>651</v>
      </c>
      <c r="C74" s="421" t="s">
        <v>603</v>
      </c>
      <c r="D74" s="422">
        <v>1</v>
      </c>
      <c r="E74" s="424"/>
      <c r="F74" s="378"/>
    </row>
    <row r="75" spans="1:6" ht="15.75">
      <c r="A75" s="386"/>
      <c r="B75" s="429" t="s">
        <v>652</v>
      </c>
      <c r="C75" s="421" t="s">
        <v>603</v>
      </c>
      <c r="D75" s="422">
        <v>1</v>
      </c>
      <c r="E75" s="424"/>
      <c r="F75" s="378"/>
    </row>
    <row r="76" spans="1:6" ht="15.75">
      <c r="A76" s="386"/>
      <c r="B76" s="429" t="s">
        <v>653</v>
      </c>
      <c r="C76" s="421" t="s">
        <v>603</v>
      </c>
      <c r="D76" s="422">
        <v>3</v>
      </c>
      <c r="E76" s="424"/>
      <c r="F76" s="378"/>
    </row>
    <row r="77" spans="1:6" s="395" customFormat="1" ht="15.75">
      <c r="A77" s="429"/>
      <c r="B77" s="429" t="s">
        <v>654</v>
      </c>
      <c r="C77" s="421" t="s">
        <v>603</v>
      </c>
      <c r="D77" s="422">
        <v>1</v>
      </c>
      <c r="E77" s="432"/>
      <c r="F77" s="378"/>
    </row>
    <row r="78" spans="1:6" s="395" customFormat="1" ht="15.75">
      <c r="A78" s="429"/>
      <c r="B78" s="429" t="s">
        <v>655</v>
      </c>
      <c r="C78" s="421" t="s">
        <v>206</v>
      </c>
      <c r="D78" s="422">
        <v>1</v>
      </c>
      <c r="E78" s="432"/>
      <c r="F78" s="378"/>
    </row>
    <row r="79" spans="1:6" s="395" customFormat="1" ht="15.75">
      <c r="A79" s="429"/>
      <c r="B79" s="429" t="s">
        <v>656</v>
      </c>
      <c r="C79" s="421" t="s">
        <v>206</v>
      </c>
      <c r="D79" s="422">
        <v>2</v>
      </c>
      <c r="E79" s="432"/>
      <c r="F79" s="378"/>
    </row>
    <row r="80" spans="1:6" s="63" customFormat="1" ht="15.75">
      <c r="A80" s="465"/>
      <c r="B80" s="463" t="s">
        <v>657</v>
      </c>
      <c r="C80" s="456" t="s">
        <v>347</v>
      </c>
      <c r="D80" s="453">
        <v>1</v>
      </c>
      <c r="E80" s="383"/>
      <c r="F80" s="383"/>
    </row>
    <row r="81" spans="1:6" ht="130.5" customHeight="1">
      <c r="A81" s="104" t="s">
        <v>658</v>
      </c>
      <c r="B81" s="120" t="s">
        <v>659</v>
      </c>
      <c r="C81" s="421"/>
      <c r="D81" s="422"/>
      <c r="E81" s="424"/>
      <c r="F81" s="378"/>
    </row>
    <row r="82" spans="1:6" ht="15.75">
      <c r="A82" s="386"/>
      <c r="B82" s="429" t="s">
        <v>647</v>
      </c>
      <c r="C82" s="421" t="s">
        <v>603</v>
      </c>
      <c r="D82" s="422">
        <v>2</v>
      </c>
      <c r="E82" s="424"/>
      <c r="F82" s="378"/>
    </row>
    <row r="83" spans="1:6" ht="15.75">
      <c r="A83" s="386"/>
      <c r="B83" s="429" t="s">
        <v>650</v>
      </c>
      <c r="C83" s="421" t="s">
        <v>603</v>
      </c>
      <c r="D83" s="422">
        <v>5</v>
      </c>
      <c r="E83" s="424"/>
      <c r="F83" s="378"/>
    </row>
    <row r="84" spans="1:6" ht="15.75">
      <c r="A84" s="386"/>
      <c r="B84" s="429" t="s">
        <v>651</v>
      </c>
      <c r="C84" s="421" t="s">
        <v>603</v>
      </c>
      <c r="D84" s="422">
        <v>1</v>
      </c>
      <c r="E84" s="424"/>
      <c r="F84" s="378"/>
    </row>
    <row r="85" spans="1:6" ht="15.75">
      <c r="A85" s="386"/>
      <c r="B85" s="429" t="s">
        <v>660</v>
      </c>
      <c r="C85" s="421" t="s">
        <v>603</v>
      </c>
      <c r="D85" s="422">
        <v>1</v>
      </c>
      <c r="E85" s="424"/>
      <c r="F85" s="378"/>
    </row>
    <row r="86" spans="1:6" s="395" customFormat="1" ht="15.75">
      <c r="A86" s="429"/>
      <c r="B86" s="429" t="s">
        <v>654</v>
      </c>
      <c r="C86" s="421" t="s">
        <v>603</v>
      </c>
      <c r="D86" s="422">
        <v>1</v>
      </c>
      <c r="E86" s="432"/>
      <c r="F86" s="378"/>
    </row>
    <row r="87" spans="1:6" s="395" customFormat="1" ht="15.75">
      <c r="A87" s="429"/>
      <c r="B87" s="429" t="s">
        <v>653</v>
      </c>
      <c r="C87" s="421" t="s">
        <v>603</v>
      </c>
      <c r="D87" s="422">
        <v>3</v>
      </c>
      <c r="E87" s="432"/>
      <c r="F87" s="378"/>
    </row>
    <row r="88" spans="1:6" s="395" customFormat="1" ht="15.75">
      <c r="A88" s="429"/>
      <c r="B88" s="429" t="s">
        <v>649</v>
      </c>
      <c r="C88" s="421" t="s">
        <v>603</v>
      </c>
      <c r="D88" s="422">
        <v>1</v>
      </c>
      <c r="E88" s="432"/>
      <c r="F88" s="378"/>
    </row>
    <row r="89" spans="1:6" s="395" customFormat="1" ht="15.75">
      <c r="A89" s="429"/>
      <c r="B89" s="429" t="s">
        <v>648</v>
      </c>
      <c r="C89" s="421" t="s">
        <v>603</v>
      </c>
      <c r="D89" s="422">
        <v>68</v>
      </c>
      <c r="E89" s="432"/>
      <c r="F89" s="378"/>
    </row>
    <row r="90" spans="1:6" s="395" customFormat="1" ht="15.75">
      <c r="A90" s="429"/>
      <c r="B90" s="429" t="s">
        <v>655</v>
      </c>
      <c r="C90" s="421" t="s">
        <v>206</v>
      </c>
      <c r="D90" s="422">
        <v>1</v>
      </c>
      <c r="E90" s="432"/>
      <c r="F90" s="378"/>
    </row>
    <row r="91" spans="1:6" s="395" customFormat="1" ht="15.75">
      <c r="A91" s="429"/>
      <c r="B91" s="429" t="s">
        <v>656</v>
      </c>
      <c r="C91" s="421" t="s">
        <v>206</v>
      </c>
      <c r="D91" s="422">
        <v>4</v>
      </c>
      <c r="E91" s="432"/>
      <c r="F91" s="378"/>
    </row>
    <row r="92" spans="1:6" s="63" customFormat="1" ht="15.75">
      <c r="A92" s="465"/>
      <c r="B92" s="463" t="s">
        <v>657</v>
      </c>
      <c r="C92" s="456" t="s">
        <v>347</v>
      </c>
      <c r="D92" s="453">
        <v>1</v>
      </c>
      <c r="E92" s="383"/>
      <c r="F92" s="383"/>
    </row>
    <row r="93" spans="1:6" s="63" customFormat="1" ht="15.75">
      <c r="A93" s="386"/>
      <c r="B93" s="431"/>
      <c r="C93" s="318"/>
      <c r="D93" s="65"/>
      <c r="E93" s="378"/>
      <c r="F93" s="378"/>
    </row>
    <row r="94" spans="1:6" s="63" customFormat="1" ht="15.75">
      <c r="A94" s="386"/>
      <c r="B94" s="429"/>
      <c r="C94" s="421"/>
      <c r="D94" s="422"/>
      <c r="E94" s="378"/>
      <c r="F94" s="378"/>
    </row>
    <row r="95" spans="1:6" s="63" customFormat="1" ht="78.75" customHeight="1">
      <c r="A95" s="104" t="s">
        <v>661</v>
      </c>
      <c r="B95" s="433" t="s">
        <v>1784</v>
      </c>
      <c r="C95" s="456" t="s">
        <v>206</v>
      </c>
      <c r="D95" s="453">
        <v>2</v>
      </c>
      <c r="E95" s="383"/>
      <c r="F95" s="383"/>
    </row>
    <row r="96" spans="1:6" ht="211.5" customHeight="1">
      <c r="A96" s="435">
        <v>2.08</v>
      </c>
      <c r="B96" s="394" t="s">
        <v>1838</v>
      </c>
      <c r="C96" s="469" t="s">
        <v>603</v>
      </c>
      <c r="D96" s="470">
        <v>1</v>
      </c>
      <c r="E96" s="237"/>
      <c r="F96" s="297"/>
    </row>
    <row r="97" spans="1:6" ht="13.5" customHeight="1">
      <c r="A97" s="435"/>
      <c r="B97" s="381"/>
      <c r="C97" s="421"/>
      <c r="D97" s="422"/>
      <c r="E97" s="345"/>
      <c r="F97" s="381"/>
    </row>
    <row r="98" spans="1:6" ht="315.75" customHeight="1">
      <c r="A98" s="104" t="s">
        <v>662</v>
      </c>
      <c r="B98" s="394" t="s">
        <v>1839</v>
      </c>
      <c r="C98" s="421" t="s">
        <v>603</v>
      </c>
      <c r="D98" s="422">
        <v>1</v>
      </c>
      <c r="E98" s="345"/>
      <c r="F98" s="381"/>
    </row>
    <row r="99" spans="1:6" ht="13.5" customHeight="1">
      <c r="A99" s="435"/>
      <c r="B99" s="436"/>
      <c r="C99" s="421"/>
      <c r="D99" s="422"/>
      <c r="E99" s="345"/>
      <c r="F99" s="381"/>
    </row>
    <row r="100" spans="1:6" s="63" customFormat="1" ht="31.5">
      <c r="A100" s="104" t="s">
        <v>152</v>
      </c>
      <c r="B100" s="433" t="s">
        <v>153</v>
      </c>
      <c r="C100" s="96"/>
      <c r="D100" s="381"/>
      <c r="E100" s="418"/>
      <c r="F100" s="418"/>
    </row>
    <row r="101" spans="1:6" s="63" customFormat="1" ht="15.75" customHeight="1">
      <c r="A101" s="471" t="s">
        <v>154</v>
      </c>
      <c r="B101" s="472" t="s">
        <v>155</v>
      </c>
      <c r="C101" s="456" t="s">
        <v>626</v>
      </c>
      <c r="D101" s="453">
        <v>50</v>
      </c>
      <c r="E101" s="383"/>
      <c r="F101" s="383"/>
    </row>
    <row r="102" spans="1:6" s="63" customFormat="1" ht="15.75" customHeight="1">
      <c r="A102" s="434"/>
      <c r="B102" s="433"/>
      <c r="C102" s="421"/>
      <c r="D102" s="422"/>
      <c r="E102" s="378"/>
      <c r="F102" s="378"/>
    </row>
    <row r="103" spans="1:6" s="63" customFormat="1" ht="31.5">
      <c r="A103" s="104" t="s">
        <v>156</v>
      </c>
      <c r="B103" s="433" t="s">
        <v>157</v>
      </c>
      <c r="C103" s="96"/>
      <c r="D103" s="381"/>
      <c r="E103" s="418"/>
      <c r="F103" s="418"/>
    </row>
    <row r="104" spans="1:6" s="63" customFormat="1" ht="15.75" customHeight="1">
      <c r="A104" s="471" t="s">
        <v>154</v>
      </c>
      <c r="B104" s="472" t="s">
        <v>158</v>
      </c>
      <c r="C104" s="456" t="s">
        <v>626</v>
      </c>
      <c r="D104" s="453">
        <v>85</v>
      </c>
      <c r="E104" s="383"/>
      <c r="F104" s="383"/>
    </row>
    <row r="105" spans="1:6" s="63" customFormat="1" ht="15.75" customHeight="1">
      <c r="A105" s="434"/>
      <c r="B105" s="433"/>
      <c r="C105" s="421"/>
      <c r="D105" s="422"/>
      <c r="E105" s="378"/>
      <c r="F105" s="378"/>
    </row>
    <row r="106" spans="1:6" ht="31.5">
      <c r="A106" s="386" t="s">
        <v>159</v>
      </c>
      <c r="B106" s="429" t="s">
        <v>635</v>
      </c>
      <c r="C106" s="421" t="s">
        <v>347</v>
      </c>
      <c r="D106" s="424">
        <v>1</v>
      </c>
      <c r="E106" s="378"/>
      <c r="F106" s="378"/>
    </row>
    <row r="107" spans="1:6" ht="15.75">
      <c r="A107" s="465"/>
      <c r="B107" s="463"/>
      <c r="C107" s="456"/>
      <c r="D107" s="457"/>
      <c r="E107" s="383"/>
      <c r="F107" s="383"/>
    </row>
    <row r="108" spans="1:6" ht="15.75">
      <c r="A108" s="473" t="s">
        <v>156</v>
      </c>
      <c r="B108" s="463" t="s">
        <v>160</v>
      </c>
      <c r="C108" s="456" t="s">
        <v>603</v>
      </c>
      <c r="D108" s="474">
        <v>164</v>
      </c>
      <c r="E108" s="383"/>
      <c r="F108" s="383"/>
    </row>
    <row r="109" spans="1:6" ht="15.75">
      <c r="A109" s="386"/>
      <c r="B109" s="429"/>
      <c r="C109" s="421"/>
      <c r="D109" s="437"/>
      <c r="E109" s="378"/>
      <c r="F109" s="378"/>
    </row>
    <row r="110" spans="1:6" ht="31.5">
      <c r="A110" s="386">
        <v>2.12</v>
      </c>
      <c r="B110" s="120" t="s">
        <v>161</v>
      </c>
      <c r="C110" s="318"/>
      <c r="D110" s="424"/>
      <c r="E110" s="378"/>
      <c r="F110" s="468"/>
    </row>
    <row r="111" spans="1:6" ht="15.75">
      <c r="A111" s="465"/>
      <c r="B111" s="254" t="s">
        <v>162</v>
      </c>
      <c r="C111" s="313" t="s">
        <v>626</v>
      </c>
      <c r="D111" s="180">
        <v>55</v>
      </c>
      <c r="E111" s="383"/>
      <c r="F111" s="383"/>
    </row>
    <row r="112" spans="1:6" ht="15.75">
      <c r="A112" s="386"/>
      <c r="B112" s="133"/>
      <c r="C112" s="318"/>
      <c r="D112" s="65"/>
      <c r="E112" s="378"/>
      <c r="F112" s="378"/>
    </row>
    <row r="113" spans="1:6" ht="63">
      <c r="A113" s="426" t="s">
        <v>163</v>
      </c>
      <c r="B113" s="429" t="s">
        <v>164</v>
      </c>
      <c r="C113" s="421" t="s">
        <v>347</v>
      </c>
      <c r="D113" s="422">
        <v>1</v>
      </c>
      <c r="E113" s="378"/>
      <c r="F113" s="378"/>
    </row>
    <row r="114" spans="1:6" ht="15.75">
      <c r="A114" s="775" t="s">
        <v>165</v>
      </c>
      <c r="B114" s="776"/>
      <c r="C114" s="776"/>
      <c r="D114" s="776"/>
      <c r="E114" s="777"/>
      <c r="F114" s="475"/>
    </row>
    <row r="115" spans="1:6" ht="15.75">
      <c r="A115" s="476"/>
      <c r="B115" s="477"/>
      <c r="C115" s="477"/>
      <c r="D115" s="477"/>
      <c r="E115" s="478"/>
      <c r="F115" s="479"/>
    </row>
    <row r="116" spans="1:6" ht="15.75">
      <c r="A116" s="416">
        <v>3</v>
      </c>
      <c r="B116" s="391" t="s">
        <v>166</v>
      </c>
      <c r="C116" s="141"/>
      <c r="D116" s="381"/>
      <c r="E116" s="381"/>
      <c r="F116" s="381"/>
    </row>
    <row r="117" spans="1:6" ht="15.75">
      <c r="A117" s="416"/>
      <c r="B117" s="417"/>
      <c r="C117" s="141"/>
      <c r="D117" s="381"/>
      <c r="E117" s="381"/>
      <c r="F117" s="381"/>
    </row>
    <row r="118" spans="1:6" ht="157.5">
      <c r="A118" s="386">
        <v>3.01</v>
      </c>
      <c r="B118" s="396" t="s">
        <v>1840</v>
      </c>
      <c r="C118" s="421"/>
      <c r="D118" s="422"/>
      <c r="E118" s="378"/>
      <c r="F118" s="378"/>
    </row>
    <row r="119" spans="1:6" ht="392.25" customHeight="1">
      <c r="A119" s="386"/>
      <c r="B119" s="397" t="s">
        <v>1246</v>
      </c>
      <c r="C119" s="141"/>
      <c r="D119" s="381"/>
      <c r="E119" s="418"/>
      <c r="F119" s="378"/>
    </row>
    <row r="120" spans="1:6" ht="166.5" customHeight="1">
      <c r="A120" s="386"/>
      <c r="B120" s="398" t="s">
        <v>1785</v>
      </c>
      <c r="C120" s="421"/>
      <c r="D120" s="422"/>
      <c r="E120" s="378"/>
      <c r="F120" s="378"/>
    </row>
    <row r="121" spans="1:6" ht="15.75">
      <c r="A121" s="386"/>
      <c r="B121" s="397"/>
      <c r="C121" s="421" t="s">
        <v>347</v>
      </c>
      <c r="D121" s="422">
        <v>1</v>
      </c>
      <c r="E121" s="378"/>
      <c r="F121" s="378"/>
    </row>
    <row r="122" spans="1:6" ht="15.75">
      <c r="A122" s="386"/>
      <c r="B122" s="141"/>
      <c r="C122" s="421"/>
      <c r="D122" s="422"/>
      <c r="E122" s="378"/>
      <c r="F122" s="378"/>
    </row>
    <row r="123" spans="1:6" ht="63">
      <c r="A123" s="104" t="s">
        <v>357</v>
      </c>
      <c r="B123" s="62" t="s">
        <v>358</v>
      </c>
      <c r="C123" s="318" t="s">
        <v>359</v>
      </c>
      <c r="D123" s="345">
        <v>50</v>
      </c>
      <c r="E123" s="345"/>
      <c r="F123" s="345"/>
    </row>
    <row r="124" spans="1:6" ht="15.75">
      <c r="A124" s="287"/>
      <c r="B124" s="62"/>
      <c r="C124" s="318"/>
      <c r="D124" s="65"/>
      <c r="E124" s="345"/>
      <c r="F124" s="345"/>
    </row>
    <row r="125" spans="1:6" ht="63">
      <c r="A125" s="104" t="s">
        <v>360</v>
      </c>
      <c r="B125" s="62" t="s">
        <v>361</v>
      </c>
      <c r="C125" s="318" t="s">
        <v>359</v>
      </c>
      <c r="D125" s="345">
        <v>50</v>
      </c>
      <c r="E125" s="345"/>
      <c r="F125" s="345"/>
    </row>
    <row r="126" spans="1:6" ht="15.75">
      <c r="A126" s="287"/>
      <c r="B126" s="62"/>
      <c r="C126" s="318"/>
      <c r="D126" s="65"/>
      <c r="E126" s="345"/>
      <c r="F126" s="345"/>
    </row>
    <row r="127" spans="1:6" ht="31.5">
      <c r="A127" s="104" t="s">
        <v>362</v>
      </c>
      <c r="B127" s="143" t="s">
        <v>363</v>
      </c>
      <c r="C127" s="123" t="s">
        <v>694</v>
      </c>
      <c r="D127" s="208">
        <v>1</v>
      </c>
      <c r="E127" s="208"/>
      <c r="F127" s="208"/>
    </row>
    <row r="128" spans="1:6" ht="15.75">
      <c r="A128" s="287"/>
      <c r="B128" s="62"/>
      <c r="C128" s="318"/>
      <c r="D128" s="65"/>
      <c r="E128" s="345"/>
      <c r="F128" s="345"/>
    </row>
    <row r="129" spans="1:6" ht="31.5">
      <c r="A129" s="104" t="s">
        <v>364</v>
      </c>
      <c r="B129" s="143" t="s">
        <v>365</v>
      </c>
      <c r="C129" s="123" t="s">
        <v>694</v>
      </c>
      <c r="D129" s="208">
        <v>1</v>
      </c>
      <c r="E129" s="208"/>
      <c r="F129" s="208"/>
    </row>
    <row r="130" spans="1:6" ht="15.75">
      <c r="A130" s="775" t="s">
        <v>366</v>
      </c>
      <c r="B130" s="776"/>
      <c r="C130" s="776"/>
      <c r="D130" s="776"/>
      <c r="E130" s="777"/>
      <c r="F130" s="475"/>
    </row>
    <row r="131" spans="1:6" ht="15.75">
      <c r="A131" s="104"/>
      <c r="B131" s="143"/>
      <c r="C131" s="123"/>
      <c r="D131" s="208"/>
      <c r="E131" s="208"/>
      <c r="F131" s="208"/>
    </row>
    <row r="132" spans="1:6" ht="15.75">
      <c r="A132" s="416">
        <v>4</v>
      </c>
      <c r="B132" s="391" t="s">
        <v>367</v>
      </c>
      <c r="C132" s="141"/>
      <c r="D132" s="381"/>
      <c r="E132" s="381"/>
      <c r="F132" s="381"/>
    </row>
    <row r="133" spans="1:6" ht="15.75">
      <c r="A133" s="416"/>
      <c r="B133" s="417"/>
      <c r="C133" s="141"/>
      <c r="D133" s="381"/>
      <c r="E133" s="381"/>
      <c r="F133" s="381"/>
    </row>
    <row r="134" spans="1:6" ht="47.25">
      <c r="A134" s="480">
        <v>4.01</v>
      </c>
      <c r="B134" s="372" t="s">
        <v>368</v>
      </c>
      <c r="C134" s="179" t="s">
        <v>603</v>
      </c>
      <c r="D134" s="180">
        <v>1</v>
      </c>
      <c r="E134" s="455"/>
      <c r="F134" s="455"/>
    </row>
    <row r="135" spans="1:6" ht="15.75">
      <c r="A135" s="441"/>
      <c r="B135" s="368"/>
      <c r="C135" s="134"/>
      <c r="D135" s="65"/>
      <c r="E135" s="381"/>
      <c r="F135" s="381"/>
    </row>
    <row r="136" spans="1:6" ht="63">
      <c r="A136" s="480">
        <v>4.02</v>
      </c>
      <c r="B136" s="372" t="s">
        <v>1786</v>
      </c>
      <c r="C136" s="179" t="s">
        <v>369</v>
      </c>
      <c r="D136" s="180">
        <v>1</v>
      </c>
      <c r="E136" s="455"/>
      <c r="F136" s="455"/>
    </row>
    <row r="137" spans="1:6" ht="15.75">
      <c r="A137" s="441"/>
      <c r="B137" s="430"/>
      <c r="C137" s="134"/>
      <c r="D137" s="424"/>
      <c r="E137" s="378"/>
      <c r="F137" s="378"/>
    </row>
    <row r="138" spans="1:6" ht="34.5" customHeight="1">
      <c r="A138" s="480">
        <v>4.03</v>
      </c>
      <c r="B138" s="372" t="s">
        <v>370</v>
      </c>
      <c r="C138" s="179" t="s">
        <v>369</v>
      </c>
      <c r="D138" s="180">
        <v>10</v>
      </c>
      <c r="E138" s="455"/>
      <c r="F138" s="455"/>
    </row>
    <row r="139" spans="1:6" ht="15.75">
      <c r="A139" s="441"/>
      <c r="B139" s="430"/>
      <c r="C139" s="134"/>
      <c r="D139" s="424"/>
      <c r="E139" s="378"/>
      <c r="F139" s="378"/>
    </row>
    <row r="140" spans="1:6" ht="63">
      <c r="A140" s="480">
        <v>4.04</v>
      </c>
      <c r="B140" s="372" t="s">
        <v>371</v>
      </c>
      <c r="C140" s="179" t="s">
        <v>359</v>
      </c>
      <c r="D140" s="180">
        <v>750</v>
      </c>
      <c r="E140" s="455"/>
      <c r="F140" s="455"/>
    </row>
    <row r="141" spans="1:6" ht="15.75">
      <c r="A141" s="441"/>
      <c r="B141" s="430"/>
      <c r="C141" s="134"/>
      <c r="D141" s="424"/>
      <c r="E141" s="378"/>
      <c r="F141" s="378"/>
    </row>
    <row r="142" spans="1:6" ht="63">
      <c r="A142" s="480">
        <v>4.05</v>
      </c>
      <c r="B142" s="372" t="s">
        <v>372</v>
      </c>
      <c r="C142" s="179" t="s">
        <v>359</v>
      </c>
      <c r="D142" s="180">
        <v>25</v>
      </c>
      <c r="E142" s="455"/>
      <c r="F142" s="455"/>
    </row>
    <row r="143" spans="1:6" ht="15.75">
      <c r="A143" s="441"/>
      <c r="B143" s="430"/>
      <c r="C143" s="134"/>
      <c r="D143" s="424"/>
      <c r="E143" s="378"/>
      <c r="F143" s="378"/>
    </row>
    <row r="144" spans="1:6" ht="31.5">
      <c r="A144" s="441">
        <v>4.06</v>
      </c>
      <c r="B144" s="423" t="s">
        <v>632</v>
      </c>
      <c r="C144" s="134"/>
      <c r="D144" s="65"/>
      <c r="E144" s="381"/>
      <c r="F144" s="381"/>
    </row>
    <row r="145" spans="1:6" ht="15.75">
      <c r="A145" s="480"/>
      <c r="B145" s="481" t="s">
        <v>633</v>
      </c>
      <c r="C145" s="179" t="s">
        <v>359</v>
      </c>
      <c r="D145" s="180">
        <v>700</v>
      </c>
      <c r="E145" s="315"/>
      <c r="F145" s="455"/>
    </row>
    <row r="146" spans="1:6" ht="15.75">
      <c r="A146" s="480"/>
      <c r="B146" s="372" t="s">
        <v>373</v>
      </c>
      <c r="C146" s="179" t="s">
        <v>359</v>
      </c>
      <c r="D146" s="180">
        <v>85</v>
      </c>
      <c r="E146" s="315"/>
      <c r="F146" s="455"/>
    </row>
    <row r="147" spans="1:6" ht="15.75">
      <c r="A147" s="441"/>
      <c r="B147" s="368"/>
      <c r="C147" s="134"/>
      <c r="D147" s="65"/>
      <c r="E147" s="345"/>
      <c r="F147" s="381"/>
    </row>
    <row r="148" spans="1:6" ht="47.25">
      <c r="A148" s="441">
        <v>4.07</v>
      </c>
      <c r="B148" s="368" t="s">
        <v>374</v>
      </c>
      <c r="C148" s="134"/>
      <c r="D148" s="65"/>
      <c r="E148" s="381"/>
      <c r="F148" s="461"/>
    </row>
    <row r="149" spans="1:6" ht="15.75">
      <c r="A149" s="480"/>
      <c r="B149" s="372" t="s">
        <v>375</v>
      </c>
      <c r="C149" s="179" t="s">
        <v>369</v>
      </c>
      <c r="D149" s="180">
        <v>2</v>
      </c>
      <c r="E149" s="455"/>
      <c r="F149" s="455"/>
    </row>
    <row r="150" spans="1:6" ht="15.75">
      <c r="A150" s="480"/>
      <c r="B150" s="372" t="s">
        <v>376</v>
      </c>
      <c r="C150" s="179" t="s">
        <v>369</v>
      </c>
      <c r="D150" s="180">
        <v>1</v>
      </c>
      <c r="E150" s="455"/>
      <c r="F150" s="455"/>
    </row>
    <row r="151" spans="1:6" ht="15.75">
      <c r="A151" s="441"/>
      <c r="B151" s="368"/>
      <c r="C151" s="134"/>
      <c r="D151" s="65"/>
      <c r="E151" s="345"/>
      <c r="F151" s="381"/>
    </row>
    <row r="152" spans="1:6" ht="31.5">
      <c r="A152" s="480">
        <v>4.08</v>
      </c>
      <c r="B152" s="372" t="s">
        <v>377</v>
      </c>
      <c r="C152" s="179" t="s">
        <v>359</v>
      </c>
      <c r="D152" s="180">
        <v>20</v>
      </c>
      <c r="E152" s="455"/>
      <c r="F152" s="455"/>
    </row>
    <row r="153" spans="1:6" ht="15.75">
      <c r="A153" s="441"/>
      <c r="B153" s="368"/>
      <c r="C153" s="134"/>
      <c r="D153" s="65"/>
      <c r="E153" s="345"/>
      <c r="F153" s="381"/>
    </row>
    <row r="154" spans="1:6" ht="15.75">
      <c r="A154" s="480">
        <v>4.09</v>
      </c>
      <c r="B154" s="372" t="s">
        <v>378</v>
      </c>
      <c r="C154" s="179" t="s">
        <v>603</v>
      </c>
      <c r="D154" s="180">
        <v>1</v>
      </c>
      <c r="E154" s="455"/>
      <c r="F154" s="455"/>
    </row>
    <row r="155" spans="1:6" ht="15.75">
      <c r="A155" s="441"/>
      <c r="B155" s="368"/>
      <c r="C155" s="134"/>
      <c r="D155" s="65"/>
      <c r="E155" s="381"/>
      <c r="F155" s="381"/>
    </row>
    <row r="156" spans="1:6" ht="47.25">
      <c r="A156" s="441">
        <v>4.1</v>
      </c>
      <c r="B156" s="368" t="s">
        <v>379</v>
      </c>
      <c r="C156" s="134" t="s">
        <v>603</v>
      </c>
      <c r="D156" s="65">
        <v>1</v>
      </c>
      <c r="E156" s="381"/>
      <c r="F156" s="381"/>
    </row>
    <row r="157" spans="1:6" ht="15.75">
      <c r="A157" s="775" t="s">
        <v>380</v>
      </c>
      <c r="B157" s="776"/>
      <c r="C157" s="776"/>
      <c r="D157" s="776"/>
      <c r="E157" s="777"/>
      <c r="F157" s="475"/>
    </row>
    <row r="158" spans="1:6" ht="15.75">
      <c r="A158" s="141"/>
      <c r="B158" s="141"/>
      <c r="C158" s="141"/>
      <c r="D158" s="381"/>
      <c r="E158" s="381"/>
      <c r="F158" s="381"/>
    </row>
    <row r="159" spans="1:6" ht="15.75">
      <c r="A159" s="416">
        <v>5</v>
      </c>
      <c r="B159" s="391" t="s">
        <v>381</v>
      </c>
      <c r="C159" s="141"/>
      <c r="D159" s="381"/>
      <c r="E159" s="381"/>
      <c r="F159" s="381"/>
    </row>
    <row r="160" spans="1:6" ht="15.75">
      <c r="A160" s="416"/>
      <c r="B160" s="417"/>
      <c r="C160" s="141"/>
      <c r="D160" s="381"/>
      <c r="E160" s="381"/>
      <c r="F160" s="381"/>
    </row>
    <row r="161" spans="1:6" ht="247.5" customHeight="1">
      <c r="A161" s="435">
        <v>5.01</v>
      </c>
      <c r="B161" s="394" t="s">
        <v>1841</v>
      </c>
      <c r="C161" s="313" t="s">
        <v>603</v>
      </c>
      <c r="D161" s="180">
        <v>15</v>
      </c>
      <c r="E161" s="315"/>
      <c r="F161" s="455"/>
    </row>
    <row r="162" spans="1:6" ht="15.75">
      <c r="A162" s="435"/>
      <c r="B162" s="381"/>
      <c r="C162" s="318"/>
      <c r="D162" s="65"/>
      <c r="E162" s="345"/>
      <c r="F162" s="381"/>
    </row>
    <row r="163" spans="1:6" ht="310.5" customHeight="1">
      <c r="A163" s="435">
        <v>5.02</v>
      </c>
      <c r="B163" s="394" t="s">
        <v>1842</v>
      </c>
      <c r="C163" s="313" t="s">
        <v>603</v>
      </c>
      <c r="D163" s="180">
        <v>19</v>
      </c>
      <c r="E163" s="315"/>
      <c r="F163" s="455"/>
    </row>
    <row r="164" spans="1:6" ht="15.75">
      <c r="A164" s="435"/>
      <c r="B164" s="368"/>
      <c r="C164" s="318"/>
      <c r="D164" s="65"/>
      <c r="E164" s="345"/>
      <c r="F164" s="381"/>
    </row>
    <row r="165" spans="1:6" ht="171.75" customHeight="1">
      <c r="A165" s="482">
        <v>5.03</v>
      </c>
      <c r="B165" s="372" t="s">
        <v>1787</v>
      </c>
      <c r="C165" s="313" t="s">
        <v>603</v>
      </c>
      <c r="D165" s="180">
        <v>2</v>
      </c>
      <c r="E165" s="315"/>
      <c r="F165" s="455"/>
    </row>
    <row r="166" spans="1:6" ht="15.75">
      <c r="A166" s="426"/>
      <c r="B166" s="429"/>
      <c r="C166" s="421"/>
      <c r="D166" s="422"/>
      <c r="E166" s="345"/>
      <c r="F166" s="381"/>
    </row>
    <row r="167" spans="1:6" ht="72.75" customHeight="1">
      <c r="A167" s="482">
        <v>5.04</v>
      </c>
      <c r="B167" s="372" t="s">
        <v>1788</v>
      </c>
      <c r="C167" s="456" t="s">
        <v>603</v>
      </c>
      <c r="D167" s="453">
        <v>2</v>
      </c>
      <c r="E167" s="315"/>
      <c r="F167" s="455"/>
    </row>
    <row r="168" spans="1:6" ht="15.75">
      <c r="A168" s="435"/>
      <c r="B168" s="368"/>
      <c r="C168" s="421"/>
      <c r="D168" s="422"/>
      <c r="E168" s="345"/>
      <c r="F168" s="381"/>
    </row>
    <row r="169" spans="1:6" ht="57" customHeight="1">
      <c r="A169" s="426" t="s">
        <v>382</v>
      </c>
      <c r="B169" s="429" t="s">
        <v>383</v>
      </c>
      <c r="C169" s="421" t="s">
        <v>603</v>
      </c>
      <c r="D169" s="422">
        <v>2</v>
      </c>
      <c r="E169" s="345"/>
      <c r="F169" s="381"/>
    </row>
    <row r="170" spans="1:6" ht="15.75">
      <c r="A170" s="435"/>
      <c r="B170" s="436"/>
      <c r="C170" s="456"/>
      <c r="D170" s="453"/>
      <c r="E170" s="315"/>
      <c r="F170" s="455"/>
    </row>
    <row r="171" spans="1:6" ht="285.75" customHeight="1">
      <c r="A171" s="482">
        <v>5.06</v>
      </c>
      <c r="B171" s="399" t="s">
        <v>1278</v>
      </c>
      <c r="C171" s="290" t="s">
        <v>206</v>
      </c>
      <c r="D171" s="483">
        <v>1</v>
      </c>
      <c r="E171" s="237"/>
      <c r="F171" s="379"/>
    </row>
    <row r="172" spans="1:6" ht="15.75">
      <c r="A172" s="435"/>
      <c r="B172" s="436"/>
      <c r="C172" s="421"/>
      <c r="D172" s="422"/>
      <c r="E172" s="345"/>
      <c r="F172" s="381"/>
    </row>
    <row r="173" spans="1:6" ht="63">
      <c r="A173" s="435">
        <v>5.07</v>
      </c>
      <c r="B173" s="429" t="s">
        <v>384</v>
      </c>
      <c r="C173" s="318"/>
      <c r="D173" s="65"/>
      <c r="E173" s="345"/>
      <c r="F173" s="381"/>
    </row>
    <row r="174" spans="1:6" ht="15.75">
      <c r="A174" s="465"/>
      <c r="B174" s="466" t="s">
        <v>385</v>
      </c>
      <c r="C174" s="313" t="s">
        <v>626</v>
      </c>
      <c r="D174" s="457">
        <v>1453</v>
      </c>
      <c r="E174" s="315"/>
      <c r="F174" s="383"/>
    </row>
    <row r="175" spans="1:6" ht="15.75">
      <c r="A175" s="435"/>
      <c r="B175" s="431"/>
      <c r="C175" s="318"/>
      <c r="D175" s="424"/>
      <c r="E175" s="345"/>
      <c r="F175" s="381"/>
    </row>
    <row r="176" spans="1:6" ht="31.5">
      <c r="A176" s="435">
        <v>5.08</v>
      </c>
      <c r="B176" s="423" t="s">
        <v>386</v>
      </c>
      <c r="C176" s="318"/>
      <c r="D176" s="424"/>
      <c r="E176" s="382"/>
      <c r="F176" s="381"/>
    </row>
    <row r="177" spans="1:6" ht="15.75">
      <c r="A177" s="482"/>
      <c r="B177" s="467" t="s">
        <v>387</v>
      </c>
      <c r="C177" s="313" t="s">
        <v>626</v>
      </c>
      <c r="D177" s="457">
        <v>1050</v>
      </c>
      <c r="E177" s="315"/>
      <c r="F177" s="455"/>
    </row>
    <row r="178" spans="1:6" ht="15.75">
      <c r="A178" s="482"/>
      <c r="B178" s="467" t="s">
        <v>388</v>
      </c>
      <c r="C178" s="313" t="s">
        <v>626</v>
      </c>
      <c r="D178" s="457">
        <v>256</v>
      </c>
      <c r="E178" s="315"/>
      <c r="F178" s="455"/>
    </row>
    <row r="179" spans="1:6" ht="15.75">
      <c r="A179" s="435"/>
      <c r="B179" s="431"/>
      <c r="C179" s="318"/>
      <c r="D179" s="424"/>
      <c r="E179" s="345"/>
      <c r="F179" s="381"/>
    </row>
    <row r="180" spans="1:6" ht="31.5">
      <c r="A180" s="482">
        <v>5.09</v>
      </c>
      <c r="B180" s="458" t="s">
        <v>389</v>
      </c>
      <c r="C180" s="313" t="s">
        <v>347</v>
      </c>
      <c r="D180" s="180">
        <v>1</v>
      </c>
      <c r="E180" s="315"/>
      <c r="F180" s="455"/>
    </row>
    <row r="181" spans="1:6" ht="15.75">
      <c r="A181" s="435"/>
      <c r="B181" s="423"/>
      <c r="C181" s="318"/>
      <c r="D181" s="65"/>
      <c r="E181" s="345"/>
      <c r="F181" s="381"/>
    </row>
    <row r="182" spans="1:6" ht="31.5">
      <c r="A182" s="482">
        <v>5.1</v>
      </c>
      <c r="B182" s="372" t="s">
        <v>390</v>
      </c>
      <c r="C182" s="313" t="s">
        <v>347</v>
      </c>
      <c r="D182" s="180">
        <v>1</v>
      </c>
      <c r="E182" s="315"/>
      <c r="F182" s="455"/>
    </row>
    <row r="183" spans="1:6" ht="15.75">
      <c r="A183" s="435"/>
      <c r="B183" s="368"/>
      <c r="C183" s="318"/>
      <c r="D183" s="65"/>
      <c r="E183" s="345"/>
      <c r="F183" s="381"/>
    </row>
    <row r="184" spans="1:6" ht="31.5">
      <c r="A184" s="473" t="s">
        <v>391</v>
      </c>
      <c r="B184" s="372" t="s">
        <v>392</v>
      </c>
      <c r="C184" s="313" t="s">
        <v>347</v>
      </c>
      <c r="D184" s="180">
        <v>1</v>
      </c>
      <c r="E184" s="315"/>
      <c r="F184" s="455"/>
    </row>
    <row r="185" spans="1:6" ht="15.75">
      <c r="A185" s="426"/>
      <c r="B185" s="368"/>
      <c r="C185" s="318"/>
      <c r="D185" s="65"/>
      <c r="E185" s="345"/>
      <c r="F185" s="381"/>
    </row>
    <row r="186" spans="1:6" ht="15.75">
      <c r="A186" s="775" t="s">
        <v>393</v>
      </c>
      <c r="B186" s="776"/>
      <c r="C186" s="776"/>
      <c r="D186" s="776"/>
      <c r="E186" s="777"/>
      <c r="F186" s="475"/>
    </row>
    <row r="187" spans="1:6" ht="15.75">
      <c r="A187" s="426"/>
      <c r="B187" s="368"/>
      <c r="C187" s="318"/>
      <c r="D187" s="65"/>
      <c r="E187" s="345"/>
      <c r="F187" s="381"/>
    </row>
    <row r="188" spans="1:6" ht="15.75">
      <c r="A188" s="426"/>
      <c r="B188" s="368"/>
      <c r="C188" s="318"/>
      <c r="D188" s="65"/>
      <c r="E188" s="345"/>
      <c r="F188" s="381"/>
    </row>
    <row r="189" spans="1:6" ht="15.75">
      <c r="A189" s="416">
        <v>6</v>
      </c>
      <c r="B189" s="391" t="s">
        <v>394</v>
      </c>
      <c r="C189" s="141"/>
      <c r="D189" s="381"/>
      <c r="E189" s="381"/>
      <c r="F189" s="381"/>
    </row>
    <row r="190" spans="1:6" ht="15.75">
      <c r="A190" s="416"/>
      <c r="B190" s="417"/>
      <c r="C190" s="141"/>
      <c r="D190" s="381"/>
      <c r="E190" s="381"/>
      <c r="F190" s="381"/>
    </row>
    <row r="191" spans="1:6" ht="324.75" customHeight="1">
      <c r="A191" s="386">
        <v>6.01</v>
      </c>
      <c r="B191" s="400" t="s">
        <v>1279</v>
      </c>
      <c r="C191" s="141"/>
      <c r="D191" s="381"/>
      <c r="E191" s="381"/>
      <c r="F191" s="381"/>
    </row>
    <row r="192" spans="1:6" ht="28.5" customHeight="1">
      <c r="A192" s="386"/>
      <c r="B192" s="401" t="s">
        <v>1843</v>
      </c>
      <c r="C192" s="313" t="s">
        <v>347</v>
      </c>
      <c r="D192" s="180">
        <v>1</v>
      </c>
      <c r="E192" s="315"/>
      <c r="F192" s="455"/>
    </row>
    <row r="193" spans="1:6" ht="15.75">
      <c r="A193" s="386"/>
      <c r="B193" s="381"/>
      <c r="C193" s="318"/>
      <c r="D193" s="65"/>
      <c r="E193" s="345"/>
      <c r="F193" s="381"/>
    </row>
    <row r="194" spans="1:6" ht="47.25">
      <c r="A194" s="386">
        <v>6.02</v>
      </c>
      <c r="B194" s="299" t="s">
        <v>1780</v>
      </c>
      <c r="C194" s="313" t="s">
        <v>603</v>
      </c>
      <c r="D194" s="180">
        <v>13</v>
      </c>
      <c r="E194" s="315"/>
      <c r="F194" s="455"/>
    </row>
    <row r="195" spans="1:6" ht="15.75">
      <c r="A195" s="386"/>
      <c r="B195" s="381"/>
      <c r="C195" s="318"/>
      <c r="D195" s="65"/>
      <c r="E195" s="345"/>
      <c r="F195" s="381"/>
    </row>
    <row r="196" spans="1:6" ht="99" customHeight="1">
      <c r="A196" s="386">
        <v>6.03</v>
      </c>
      <c r="B196" s="394" t="s">
        <v>1779</v>
      </c>
      <c r="C196" s="313" t="s">
        <v>603</v>
      </c>
      <c r="D196" s="180">
        <v>32</v>
      </c>
      <c r="E196" s="315"/>
      <c r="F196" s="455"/>
    </row>
    <row r="197" spans="1:6" ht="15.75">
      <c r="A197" s="386"/>
      <c r="B197" s="120"/>
      <c r="C197" s="318"/>
      <c r="D197" s="65"/>
      <c r="E197" s="345"/>
      <c r="F197" s="381"/>
    </row>
    <row r="198" spans="1:6" ht="31.5">
      <c r="A198" s="386">
        <v>6.04</v>
      </c>
      <c r="B198" s="299" t="s">
        <v>1781</v>
      </c>
      <c r="C198" s="313" t="s">
        <v>603</v>
      </c>
      <c r="D198" s="180">
        <v>10</v>
      </c>
      <c r="E198" s="315"/>
      <c r="F198" s="455"/>
    </row>
    <row r="199" spans="1:6" ht="15.75">
      <c r="A199" s="386"/>
      <c r="B199" s="381"/>
      <c r="C199" s="318"/>
      <c r="D199" s="65"/>
      <c r="E199" s="345"/>
      <c r="F199" s="381"/>
    </row>
    <row r="200" spans="1:6" ht="47.25">
      <c r="A200" s="386">
        <v>6.05</v>
      </c>
      <c r="B200" s="299" t="s">
        <v>1778</v>
      </c>
      <c r="C200" s="313" t="s">
        <v>603</v>
      </c>
      <c r="D200" s="180">
        <v>2</v>
      </c>
      <c r="E200" s="315"/>
      <c r="F200" s="455"/>
    </row>
    <row r="201" spans="1:6" ht="15.75">
      <c r="A201" s="386"/>
      <c r="B201" s="381"/>
      <c r="C201" s="318"/>
      <c r="D201" s="65"/>
      <c r="E201" s="345"/>
      <c r="F201" s="381"/>
    </row>
    <row r="202" spans="1:6" ht="68.25" customHeight="1">
      <c r="A202" s="386">
        <v>6.06</v>
      </c>
      <c r="B202" s="299" t="s">
        <v>1782</v>
      </c>
      <c r="C202" s="313" t="s">
        <v>603</v>
      </c>
      <c r="D202" s="180">
        <v>2</v>
      </c>
      <c r="E202" s="315"/>
      <c r="F202" s="455"/>
    </row>
    <row r="203" spans="1:6" ht="15.75">
      <c r="A203" s="386"/>
      <c r="B203" s="120"/>
      <c r="C203" s="318"/>
      <c r="D203" s="65"/>
      <c r="E203" s="345"/>
      <c r="F203" s="381"/>
    </row>
    <row r="204" spans="1:6" ht="63">
      <c r="A204" s="386">
        <v>6.07</v>
      </c>
      <c r="B204" s="429" t="s">
        <v>1789</v>
      </c>
      <c r="C204" s="318"/>
      <c r="D204" s="65"/>
      <c r="E204" s="345"/>
      <c r="F204" s="381"/>
    </row>
    <row r="205" spans="1:6" ht="15.75">
      <c r="A205" s="386"/>
      <c r="B205" s="467" t="s">
        <v>395</v>
      </c>
      <c r="C205" s="313" t="s">
        <v>626</v>
      </c>
      <c r="D205" s="457">
        <v>985</v>
      </c>
      <c r="E205" s="315"/>
      <c r="F205" s="455"/>
    </row>
    <row r="206" spans="1:6" ht="15.75">
      <c r="A206" s="386"/>
      <c r="B206" s="466" t="s">
        <v>385</v>
      </c>
      <c r="C206" s="313" t="s">
        <v>626</v>
      </c>
      <c r="D206" s="457">
        <v>740</v>
      </c>
      <c r="E206" s="315"/>
      <c r="F206" s="383"/>
    </row>
    <row r="207" spans="1:6" ht="47.25">
      <c r="A207" s="426" t="s">
        <v>396</v>
      </c>
      <c r="B207" s="423" t="s">
        <v>397</v>
      </c>
      <c r="C207" s="318"/>
      <c r="D207" s="424"/>
      <c r="E207" s="382"/>
      <c r="F207" s="381"/>
    </row>
    <row r="208" spans="1:6" ht="15.75">
      <c r="A208" s="465"/>
      <c r="B208" s="467" t="s">
        <v>398</v>
      </c>
      <c r="C208" s="313" t="s">
        <v>626</v>
      </c>
      <c r="D208" s="457">
        <v>900</v>
      </c>
      <c r="E208" s="315"/>
      <c r="F208" s="455"/>
    </row>
    <row r="209" spans="1:6" ht="15.75">
      <c r="A209" s="386"/>
      <c r="B209" s="431"/>
      <c r="C209" s="318"/>
      <c r="D209" s="424"/>
      <c r="E209" s="345"/>
      <c r="F209" s="381"/>
    </row>
    <row r="210" spans="1:6" ht="31.5">
      <c r="A210" s="465">
        <v>6.09</v>
      </c>
      <c r="B210" s="484" t="s">
        <v>635</v>
      </c>
      <c r="C210" s="313" t="s">
        <v>347</v>
      </c>
      <c r="D210" s="180">
        <v>1</v>
      </c>
      <c r="E210" s="315"/>
      <c r="F210" s="455"/>
    </row>
    <row r="211" spans="1:6" ht="15.75">
      <c r="A211" s="386"/>
      <c r="B211" s="120"/>
      <c r="C211" s="318"/>
      <c r="D211" s="65"/>
      <c r="E211" s="345"/>
      <c r="F211" s="381"/>
    </row>
    <row r="212" spans="1:6" ht="63">
      <c r="A212" s="465">
        <v>6.1</v>
      </c>
      <c r="B212" s="372" t="s">
        <v>399</v>
      </c>
      <c r="C212" s="313" t="s">
        <v>347</v>
      </c>
      <c r="D212" s="180">
        <v>1</v>
      </c>
      <c r="E212" s="315"/>
      <c r="F212" s="455"/>
    </row>
    <row r="213" spans="1:6" ht="15.75">
      <c r="A213" s="386"/>
      <c r="B213" s="431"/>
      <c r="C213" s="421"/>
      <c r="D213" s="442"/>
      <c r="E213" s="382"/>
      <c r="F213" s="381"/>
    </row>
    <row r="214" spans="1:6" ht="15.75">
      <c r="A214" s="386">
        <v>6.11</v>
      </c>
      <c r="B214" s="443" t="s">
        <v>400</v>
      </c>
      <c r="C214" s="318"/>
      <c r="D214" s="345"/>
      <c r="E214" s="382"/>
      <c r="F214" s="381"/>
    </row>
    <row r="215" spans="1:6" ht="15.75">
      <c r="A215" s="386"/>
      <c r="B215" s="443" t="s">
        <v>401</v>
      </c>
      <c r="C215" s="318"/>
      <c r="D215" s="345"/>
      <c r="E215" s="382"/>
      <c r="F215" s="381"/>
    </row>
    <row r="216" spans="1:6" ht="15.75">
      <c r="A216" s="386"/>
      <c r="B216" s="443" t="s">
        <v>402</v>
      </c>
      <c r="C216" s="318"/>
      <c r="D216" s="345"/>
      <c r="E216" s="382"/>
      <c r="F216" s="381"/>
    </row>
    <row r="217" spans="1:6" ht="15.75">
      <c r="A217" s="386"/>
      <c r="B217" s="443" t="s">
        <v>403</v>
      </c>
      <c r="C217" s="318"/>
      <c r="D217" s="345"/>
      <c r="E217" s="382"/>
      <c r="F217" s="381"/>
    </row>
    <row r="218" spans="1:6" ht="35.25" customHeight="1">
      <c r="A218" s="206"/>
      <c r="B218" s="485" t="s">
        <v>404</v>
      </c>
      <c r="C218" s="313" t="s">
        <v>347</v>
      </c>
      <c r="D218" s="315">
        <v>1</v>
      </c>
      <c r="E218" s="255"/>
      <c r="F218" s="455"/>
    </row>
    <row r="219" spans="1:6" ht="15.75">
      <c r="A219" s="141"/>
      <c r="B219" s="443"/>
      <c r="C219" s="318"/>
      <c r="D219" s="345"/>
      <c r="E219" s="382"/>
      <c r="F219" s="381"/>
    </row>
    <row r="220" spans="1:6" ht="15.75">
      <c r="A220" s="775" t="s">
        <v>405</v>
      </c>
      <c r="B220" s="776"/>
      <c r="C220" s="776"/>
      <c r="D220" s="776"/>
      <c r="E220" s="777"/>
      <c r="F220" s="475"/>
    </row>
    <row r="221" spans="1:6" ht="15.75">
      <c r="A221" s="134"/>
      <c r="B221" s="141"/>
      <c r="C221" s="438"/>
      <c r="D221" s="381"/>
      <c r="E221" s="439"/>
      <c r="F221" s="440"/>
    </row>
    <row r="222" spans="1:6" ht="15.75">
      <c r="A222" s="416">
        <v>7</v>
      </c>
      <c r="B222" s="391" t="s">
        <v>406</v>
      </c>
      <c r="C222" s="141"/>
      <c r="D222" s="381"/>
      <c r="E222" s="381"/>
      <c r="F222" s="381"/>
    </row>
    <row r="223" spans="1:6" ht="15.75">
      <c r="A223" s="416"/>
      <c r="B223" s="417"/>
      <c r="C223" s="141"/>
      <c r="D223" s="381"/>
      <c r="E223" s="381"/>
      <c r="F223" s="381"/>
    </row>
    <row r="224" spans="1:6" ht="273" customHeight="1">
      <c r="A224" s="465">
        <v>7.01</v>
      </c>
      <c r="B224" s="299" t="s">
        <v>1844</v>
      </c>
      <c r="C224" s="179" t="s">
        <v>603</v>
      </c>
      <c r="D224" s="180">
        <v>2</v>
      </c>
      <c r="E224" s="255"/>
      <c r="F224" s="455"/>
    </row>
    <row r="225" spans="1:6" ht="15.75">
      <c r="A225" s="416"/>
      <c r="B225" s="141"/>
      <c r="C225" s="141"/>
      <c r="D225" s="381"/>
      <c r="E225" s="381"/>
      <c r="F225" s="381"/>
    </row>
    <row r="226" spans="1:6" ht="31.5">
      <c r="A226" s="465">
        <v>7.02</v>
      </c>
      <c r="B226" s="299" t="s">
        <v>1783</v>
      </c>
      <c r="C226" s="179" t="s">
        <v>603</v>
      </c>
      <c r="D226" s="180">
        <v>200</v>
      </c>
      <c r="E226" s="255"/>
      <c r="F226" s="455"/>
    </row>
    <row r="227" spans="1:6" ht="15.75">
      <c r="A227" s="386"/>
      <c r="B227" s="62"/>
      <c r="C227" s="134"/>
      <c r="D227" s="65"/>
      <c r="E227" s="382"/>
      <c r="F227" s="381"/>
    </row>
    <row r="228" spans="1:6" ht="63">
      <c r="A228" s="465">
        <v>7.03</v>
      </c>
      <c r="B228" s="126" t="s">
        <v>909</v>
      </c>
      <c r="C228" s="179" t="s">
        <v>603</v>
      </c>
      <c r="D228" s="180">
        <v>1</v>
      </c>
      <c r="E228" s="255"/>
      <c r="F228" s="455"/>
    </row>
    <row r="229" spans="1:6" ht="15.75">
      <c r="A229" s="386"/>
      <c r="B229" s="125"/>
      <c r="C229" s="134"/>
      <c r="D229" s="65"/>
      <c r="E229" s="382"/>
      <c r="F229" s="381"/>
    </row>
    <row r="230" spans="1:6" ht="47.25">
      <c r="A230" s="465" t="s">
        <v>910</v>
      </c>
      <c r="B230" s="103" t="s">
        <v>911</v>
      </c>
      <c r="C230" s="179" t="s">
        <v>626</v>
      </c>
      <c r="D230" s="180">
        <v>10</v>
      </c>
      <c r="E230" s="255"/>
      <c r="F230" s="455"/>
    </row>
    <row r="231" spans="1:6" ht="15.75">
      <c r="A231" s="386"/>
      <c r="B231" s="62"/>
      <c r="C231" s="134"/>
      <c r="D231" s="65"/>
      <c r="E231" s="382"/>
      <c r="F231" s="381"/>
    </row>
    <row r="232" spans="1:6" ht="47.25">
      <c r="A232" s="465" t="s">
        <v>912</v>
      </c>
      <c r="B232" s="103" t="s">
        <v>913</v>
      </c>
      <c r="C232" s="179" t="s">
        <v>626</v>
      </c>
      <c r="D232" s="180">
        <v>30</v>
      </c>
      <c r="E232" s="255"/>
      <c r="F232" s="455"/>
    </row>
    <row r="233" spans="1:6" ht="15.75">
      <c r="A233" s="386"/>
      <c r="B233" s="62"/>
      <c r="C233" s="134"/>
      <c r="D233" s="65"/>
      <c r="E233" s="382"/>
      <c r="F233" s="381"/>
    </row>
    <row r="234" spans="1:6" ht="31.5">
      <c r="A234" s="465" t="s">
        <v>914</v>
      </c>
      <c r="B234" s="103" t="s">
        <v>915</v>
      </c>
      <c r="C234" s="179" t="s">
        <v>916</v>
      </c>
      <c r="D234" s="180">
        <v>1</v>
      </c>
      <c r="E234" s="255"/>
      <c r="F234" s="455"/>
    </row>
    <row r="235" spans="1:6" ht="15.75">
      <c r="A235" s="386"/>
      <c r="B235" s="62"/>
      <c r="C235" s="134"/>
      <c r="D235" s="65"/>
      <c r="E235" s="382"/>
      <c r="F235" s="381"/>
    </row>
    <row r="236" spans="1:6" ht="15.75">
      <c r="A236" s="465" t="s">
        <v>917</v>
      </c>
      <c r="B236" s="103" t="s">
        <v>638</v>
      </c>
      <c r="C236" s="179" t="s">
        <v>916</v>
      </c>
      <c r="D236" s="180">
        <v>1</v>
      </c>
      <c r="E236" s="255"/>
      <c r="F236" s="455"/>
    </row>
    <row r="237" spans="1:6" ht="15.75">
      <c r="A237" s="386"/>
      <c r="B237" s="62"/>
      <c r="C237" s="134"/>
      <c r="D237" s="65"/>
      <c r="E237" s="382"/>
      <c r="F237" s="381"/>
    </row>
    <row r="238" spans="1:6" ht="15.75">
      <c r="A238" s="775" t="s">
        <v>918</v>
      </c>
      <c r="B238" s="776"/>
      <c r="C238" s="776"/>
      <c r="D238" s="776"/>
      <c r="E238" s="777"/>
      <c r="F238" s="475"/>
    </row>
    <row r="239" spans="1:6" ht="15.75">
      <c r="A239" s="134"/>
      <c r="B239" s="141"/>
      <c r="C239" s="438"/>
      <c r="D239" s="381"/>
      <c r="E239" s="439"/>
      <c r="F239" s="440"/>
    </row>
    <row r="240" spans="1:6" ht="15.75">
      <c r="A240" s="416">
        <v>8</v>
      </c>
      <c r="B240" s="391" t="s">
        <v>919</v>
      </c>
      <c r="C240" s="141"/>
      <c r="D240" s="381"/>
      <c r="E240" s="381"/>
      <c r="F240" s="381"/>
    </row>
    <row r="241" spans="1:6" ht="15.75">
      <c r="A241" s="416"/>
      <c r="B241" s="417"/>
      <c r="C241" s="141"/>
      <c r="D241" s="381"/>
      <c r="E241" s="381"/>
      <c r="F241" s="381"/>
    </row>
    <row r="242" spans="1:6" ht="31.5">
      <c r="A242" s="287">
        <v>8.01</v>
      </c>
      <c r="B242" s="444" t="s">
        <v>920</v>
      </c>
      <c r="C242" s="318"/>
      <c r="D242" s="65"/>
      <c r="E242" s="382"/>
      <c r="F242" s="381"/>
    </row>
    <row r="243" spans="1:6" ht="15.75">
      <c r="A243" s="287"/>
      <c r="B243" s="133" t="s">
        <v>921</v>
      </c>
      <c r="C243" s="318"/>
      <c r="D243" s="65"/>
      <c r="E243" s="382"/>
      <c r="F243" s="381"/>
    </row>
    <row r="244" spans="1:6" ht="31.5">
      <c r="A244" s="287"/>
      <c r="B244" s="62" t="s">
        <v>922</v>
      </c>
      <c r="C244" s="318"/>
      <c r="D244" s="65"/>
      <c r="E244" s="382"/>
      <c r="F244" s="381"/>
    </row>
    <row r="245" spans="1:6" ht="15.75">
      <c r="A245" s="287"/>
      <c r="B245" s="133" t="s">
        <v>923</v>
      </c>
      <c r="C245" s="318"/>
      <c r="D245" s="65"/>
      <c r="E245" s="382"/>
      <c r="F245" s="381"/>
    </row>
    <row r="246" spans="1:6" ht="15.75">
      <c r="A246" s="287"/>
      <c r="B246" s="62" t="s">
        <v>924</v>
      </c>
      <c r="C246" s="318"/>
      <c r="D246" s="65"/>
      <c r="E246" s="382"/>
      <c r="F246" s="381"/>
    </row>
    <row r="247" spans="1:6" ht="15.75">
      <c r="A247" s="300"/>
      <c r="B247" s="254" t="s">
        <v>925</v>
      </c>
      <c r="C247" s="313" t="s">
        <v>369</v>
      </c>
      <c r="D247" s="180">
        <v>1</v>
      </c>
      <c r="E247" s="255"/>
      <c r="F247" s="455"/>
    </row>
    <row r="248" spans="1:6" ht="15.75">
      <c r="A248" s="287"/>
      <c r="B248" s="133"/>
      <c r="C248" s="318"/>
      <c r="D248" s="65"/>
      <c r="E248" s="382"/>
      <c r="F248" s="381"/>
    </row>
    <row r="249" spans="1:6" ht="15.75">
      <c r="A249" s="287"/>
      <c r="B249" s="133"/>
      <c r="C249" s="318"/>
      <c r="D249" s="65"/>
      <c r="E249" s="382"/>
      <c r="F249" s="381"/>
    </row>
    <row r="250" spans="1:6" ht="47.25">
      <c r="A250" s="287">
        <v>8.02</v>
      </c>
      <c r="B250" s="423" t="s">
        <v>397</v>
      </c>
      <c r="C250" s="318"/>
      <c r="D250" s="65"/>
      <c r="E250" s="382"/>
      <c r="F250" s="461"/>
    </row>
    <row r="251" spans="1:6" ht="15.75">
      <c r="A251" s="300"/>
      <c r="B251" s="254" t="s">
        <v>926</v>
      </c>
      <c r="C251" s="313" t="s">
        <v>359</v>
      </c>
      <c r="D251" s="180">
        <v>56</v>
      </c>
      <c r="E251" s="255"/>
      <c r="F251" s="455"/>
    </row>
    <row r="252" spans="1:6" ht="15.75">
      <c r="A252" s="287"/>
      <c r="B252" s="133"/>
      <c r="C252" s="318"/>
      <c r="D252" s="65"/>
      <c r="E252" s="382"/>
      <c r="F252" s="381"/>
    </row>
    <row r="253" spans="1:6" ht="31.5">
      <c r="A253" s="287">
        <v>8.03</v>
      </c>
      <c r="B253" s="62" t="s">
        <v>927</v>
      </c>
      <c r="C253" s="318"/>
      <c r="D253" s="65"/>
      <c r="E253" s="382"/>
      <c r="F253" s="381"/>
    </row>
    <row r="254" spans="1:6" ht="15.75">
      <c r="A254" s="300"/>
      <c r="B254" s="254" t="s">
        <v>928</v>
      </c>
      <c r="C254" s="313" t="s">
        <v>359</v>
      </c>
      <c r="D254" s="180">
        <v>54</v>
      </c>
      <c r="E254" s="255"/>
      <c r="F254" s="455"/>
    </row>
    <row r="255" spans="1:6" ht="15.75">
      <c r="A255" s="300"/>
      <c r="B255" s="254" t="s">
        <v>929</v>
      </c>
      <c r="C255" s="313" t="s">
        <v>359</v>
      </c>
      <c r="D255" s="180">
        <v>38</v>
      </c>
      <c r="E255" s="255"/>
      <c r="F255" s="455"/>
    </row>
    <row r="256" spans="1:6" ht="15.75">
      <c r="A256" s="287"/>
      <c r="B256" s="133"/>
      <c r="C256" s="318"/>
      <c r="D256" s="65"/>
      <c r="E256" s="382"/>
      <c r="F256" s="381"/>
    </row>
    <row r="257" spans="1:6" ht="15.75">
      <c r="A257" s="300">
        <v>8.04</v>
      </c>
      <c r="B257" s="103" t="s">
        <v>925</v>
      </c>
      <c r="C257" s="456" t="s">
        <v>930</v>
      </c>
      <c r="D257" s="180">
        <v>1</v>
      </c>
      <c r="E257" s="255"/>
      <c r="F257" s="455"/>
    </row>
    <row r="258" spans="1:6" ht="15.75">
      <c r="A258" s="287"/>
      <c r="B258" s="133"/>
      <c r="C258" s="318"/>
      <c r="D258" s="65"/>
      <c r="E258" s="382"/>
      <c r="F258" s="381"/>
    </row>
    <row r="259" spans="1:6" ht="15.75">
      <c r="A259" s="775" t="s">
        <v>931</v>
      </c>
      <c r="B259" s="776"/>
      <c r="C259" s="776"/>
      <c r="D259" s="776"/>
      <c r="E259" s="777"/>
      <c r="F259" s="475"/>
    </row>
    <row r="260" spans="1:6" ht="15.75">
      <c r="A260" s="134"/>
      <c r="B260" s="141"/>
      <c r="C260" s="438"/>
      <c r="D260" s="381"/>
      <c r="E260" s="439"/>
      <c r="F260" s="440"/>
    </row>
    <row r="261" spans="1:6" ht="15.75">
      <c r="A261" s="445">
        <v>9</v>
      </c>
      <c r="B261" s="486" t="s">
        <v>932</v>
      </c>
      <c r="C261" s="446"/>
      <c r="D261" s="447"/>
      <c r="E261" s="447"/>
      <c r="F261" s="447"/>
    </row>
    <row r="262" spans="1:6" ht="15.75">
      <c r="A262" s="448"/>
      <c r="B262" s="448"/>
      <c r="C262" s="134"/>
      <c r="D262" s="65"/>
      <c r="E262" s="65"/>
      <c r="F262" s="65"/>
    </row>
    <row r="263" spans="1:6" ht="15.75">
      <c r="A263" s="449"/>
      <c r="B263" s="444"/>
      <c r="C263" s="435"/>
      <c r="D263" s="450"/>
      <c r="E263" s="451"/>
      <c r="F263" s="451"/>
    </row>
    <row r="264" spans="1:6" ht="31.5">
      <c r="A264" s="452" t="s">
        <v>933</v>
      </c>
      <c r="B264" s="444" t="s">
        <v>934</v>
      </c>
      <c r="C264" s="435"/>
      <c r="D264" s="450"/>
      <c r="E264" s="451"/>
      <c r="F264" s="451"/>
    </row>
    <row r="265" spans="1:6" ht="15.75">
      <c r="A265" s="487"/>
      <c r="B265" s="488" t="s">
        <v>935</v>
      </c>
      <c r="C265" s="179" t="s">
        <v>936</v>
      </c>
      <c r="D265" s="180">
        <v>10</v>
      </c>
      <c r="E265" s="489"/>
      <c r="F265" s="489"/>
    </row>
    <row r="266" spans="1:6" ht="15.75">
      <c r="A266" s="487"/>
      <c r="B266" s="488" t="s">
        <v>937</v>
      </c>
      <c r="C266" s="179" t="s">
        <v>936</v>
      </c>
      <c r="D266" s="180">
        <v>20</v>
      </c>
      <c r="E266" s="489"/>
      <c r="F266" s="489"/>
    </row>
    <row r="267" spans="1:6" ht="15.75">
      <c r="A267" s="487"/>
      <c r="B267" s="488" t="s">
        <v>938</v>
      </c>
      <c r="C267" s="179" t="s">
        <v>936</v>
      </c>
      <c r="D267" s="180">
        <v>10</v>
      </c>
      <c r="E267" s="489"/>
      <c r="F267" s="489"/>
    </row>
    <row r="268" spans="1:6" ht="15.75">
      <c r="A268" s="452"/>
      <c r="B268" s="444"/>
      <c r="C268" s="134"/>
      <c r="D268" s="65"/>
      <c r="E268" s="451"/>
      <c r="F268" s="451"/>
    </row>
    <row r="269" spans="1:6" ht="31.5">
      <c r="A269" s="452" t="s">
        <v>939</v>
      </c>
      <c r="B269" s="444" t="s">
        <v>940</v>
      </c>
      <c r="C269" s="435"/>
      <c r="D269" s="450"/>
      <c r="E269" s="451"/>
      <c r="F269" s="451"/>
    </row>
    <row r="270" spans="1:6" ht="15.75">
      <c r="A270" s="487"/>
      <c r="B270" s="488" t="s">
        <v>941</v>
      </c>
      <c r="C270" s="179" t="s">
        <v>936</v>
      </c>
      <c r="D270" s="180">
        <v>20</v>
      </c>
      <c r="E270" s="489"/>
      <c r="F270" s="489"/>
    </row>
    <row r="271" spans="1:6" ht="15.75">
      <c r="A271" s="487"/>
      <c r="B271" s="488" t="s">
        <v>942</v>
      </c>
      <c r="C271" s="179" t="s">
        <v>936</v>
      </c>
      <c r="D271" s="180">
        <v>10</v>
      </c>
      <c r="E271" s="489"/>
      <c r="F271" s="489"/>
    </row>
    <row r="272" spans="1:6" ht="15.75">
      <c r="A272" s="487"/>
      <c r="B272" s="488" t="s">
        <v>943</v>
      </c>
      <c r="C272" s="179" t="s">
        <v>936</v>
      </c>
      <c r="D272" s="180">
        <v>15</v>
      </c>
      <c r="E272" s="489"/>
      <c r="F272" s="489"/>
    </row>
    <row r="273" spans="1:6" ht="15.75">
      <c r="A273" s="452"/>
      <c r="B273" s="444"/>
      <c r="C273" s="134"/>
      <c r="D273" s="65"/>
      <c r="E273" s="451"/>
      <c r="F273" s="451"/>
    </row>
    <row r="274" spans="1:6" ht="78.75">
      <c r="A274" s="487" t="s">
        <v>944</v>
      </c>
      <c r="B274" s="488" t="s">
        <v>945</v>
      </c>
      <c r="C274" s="179" t="s">
        <v>946</v>
      </c>
      <c r="D274" s="180">
        <v>20</v>
      </c>
      <c r="E274" s="489"/>
      <c r="F274" s="489"/>
    </row>
    <row r="275" spans="1:6" ht="15.75">
      <c r="A275" s="452"/>
      <c r="B275" s="444"/>
      <c r="C275" s="134"/>
      <c r="D275" s="65"/>
      <c r="E275" s="451"/>
      <c r="F275" s="451"/>
    </row>
    <row r="276" spans="1:6" ht="141.75">
      <c r="A276" s="452" t="s">
        <v>947</v>
      </c>
      <c r="B276" s="444" t="s">
        <v>948</v>
      </c>
      <c r="C276" s="435"/>
      <c r="D276" s="450"/>
      <c r="E276" s="451"/>
      <c r="F276" s="451"/>
    </row>
    <row r="277" spans="1:6" ht="15.75">
      <c r="A277" s="452"/>
      <c r="B277" s="444" t="s">
        <v>949</v>
      </c>
      <c r="C277" s="435"/>
      <c r="D277" s="450"/>
      <c r="E277" s="451"/>
      <c r="F277" s="451"/>
    </row>
    <row r="278" spans="1:6" ht="15.75">
      <c r="A278" s="487"/>
      <c r="B278" s="488" t="s">
        <v>950</v>
      </c>
      <c r="C278" s="179" t="s">
        <v>936</v>
      </c>
      <c r="D278" s="180">
        <v>184</v>
      </c>
      <c r="E278" s="489"/>
      <c r="F278" s="489"/>
    </row>
    <row r="279" spans="1:6" ht="15.75">
      <c r="A279" s="487"/>
      <c r="B279" s="488" t="s">
        <v>951</v>
      </c>
      <c r="C279" s="179" t="s">
        <v>936</v>
      </c>
      <c r="D279" s="180">
        <v>54</v>
      </c>
      <c r="E279" s="489"/>
      <c r="F279" s="489"/>
    </row>
    <row r="280" spans="1:6" ht="15.75">
      <c r="A280" s="452"/>
      <c r="B280" s="444"/>
      <c r="C280" s="134"/>
      <c r="D280" s="65"/>
      <c r="E280" s="451"/>
      <c r="F280" s="451"/>
    </row>
    <row r="281" spans="1:6" ht="94.5">
      <c r="A281" s="490" t="s">
        <v>952</v>
      </c>
      <c r="B281" s="491" t="s">
        <v>953</v>
      </c>
      <c r="C281" s="492" t="s">
        <v>936</v>
      </c>
      <c r="D281" s="493">
        <v>60</v>
      </c>
      <c r="E281" s="494"/>
      <c r="F281" s="494"/>
    </row>
    <row r="282" spans="1:6" ht="15.75">
      <c r="A282" s="452"/>
      <c r="B282" s="444"/>
      <c r="C282" s="134"/>
      <c r="D282" s="65"/>
      <c r="E282" s="451"/>
      <c r="F282" s="451"/>
    </row>
    <row r="283" spans="1:6" ht="15.75">
      <c r="A283" s="775" t="s">
        <v>954</v>
      </c>
      <c r="B283" s="776"/>
      <c r="C283" s="776"/>
      <c r="D283" s="776"/>
      <c r="E283" s="777"/>
      <c r="F283" s="475"/>
    </row>
    <row r="284" spans="1:6" ht="13.5" customHeight="1">
      <c r="A284" s="134"/>
      <c r="B284" s="141"/>
      <c r="C284" s="438"/>
      <c r="D284" s="381"/>
      <c r="E284" s="439"/>
      <c r="F284" s="440"/>
    </row>
    <row r="285" spans="1:6" ht="15.75">
      <c r="A285" s="445">
        <v>10</v>
      </c>
      <c r="B285" s="486" t="s">
        <v>955</v>
      </c>
      <c r="C285" s="141"/>
      <c r="D285" s="381"/>
      <c r="E285" s="381"/>
      <c r="F285" s="381"/>
    </row>
    <row r="286" spans="1:6" ht="15.75">
      <c r="A286" s="141"/>
      <c r="B286" s="141"/>
      <c r="C286" s="141"/>
      <c r="D286" s="381"/>
      <c r="E286" s="381"/>
      <c r="F286" s="381"/>
    </row>
    <row r="287" spans="1:6" ht="63">
      <c r="A287" s="487" t="s">
        <v>956</v>
      </c>
      <c r="B287" s="299" t="s">
        <v>1247</v>
      </c>
      <c r="C287" s="179" t="s">
        <v>694</v>
      </c>
      <c r="D287" s="180">
        <v>1</v>
      </c>
      <c r="E287" s="255"/>
      <c r="F287" s="455"/>
    </row>
    <row r="288" spans="1:6" ht="15.75">
      <c r="A288" s="141"/>
      <c r="B288" s="141"/>
      <c r="C288" s="141"/>
      <c r="D288" s="381"/>
      <c r="E288" s="381"/>
      <c r="F288" s="381"/>
    </row>
    <row r="289" spans="1:6" ht="123" customHeight="1">
      <c r="A289" s="487" t="s">
        <v>957</v>
      </c>
      <c r="B289" s="299" t="s">
        <v>1248</v>
      </c>
      <c r="C289" s="179" t="s">
        <v>694</v>
      </c>
      <c r="D289" s="180">
        <v>1</v>
      </c>
      <c r="E289" s="255"/>
      <c r="F289" s="455"/>
    </row>
    <row r="290" spans="1:6" ht="15.75">
      <c r="A290" s="141"/>
      <c r="B290" s="141"/>
      <c r="C290" s="141"/>
      <c r="D290" s="381"/>
      <c r="E290" s="381"/>
      <c r="F290" s="381"/>
    </row>
    <row r="291" spans="1:6" ht="183" customHeight="1">
      <c r="A291" s="452" t="s">
        <v>958</v>
      </c>
      <c r="B291" s="444" t="s">
        <v>1997</v>
      </c>
      <c r="C291" s="134" t="s">
        <v>694</v>
      </c>
      <c r="D291" s="65">
        <v>1</v>
      </c>
      <c r="E291" s="382"/>
      <c r="F291" s="381"/>
    </row>
    <row r="292" spans="1:6" ht="16.5" customHeight="1">
      <c r="A292" s="141"/>
      <c r="B292" s="141"/>
      <c r="C292" s="141"/>
      <c r="D292" s="381"/>
      <c r="E292" s="381"/>
      <c r="F292" s="381"/>
    </row>
    <row r="293" spans="1:6" ht="15.75">
      <c r="A293" s="775" t="s">
        <v>959</v>
      </c>
      <c r="B293" s="776"/>
      <c r="C293" s="776"/>
      <c r="D293" s="776"/>
      <c r="E293" s="777"/>
      <c r="F293" s="475"/>
    </row>
    <row r="294" spans="1:6" ht="15.75">
      <c r="A294" s="792"/>
      <c r="B294" s="793"/>
      <c r="C294" s="793"/>
      <c r="D294" s="793"/>
      <c r="E294" s="793"/>
      <c r="F294" s="794"/>
    </row>
    <row r="295" spans="1:6" ht="15.75">
      <c r="A295" s="778" t="s">
        <v>1961</v>
      </c>
      <c r="B295" s="778"/>
      <c r="C295" s="778"/>
      <c r="D295" s="778"/>
      <c r="E295" s="778"/>
      <c r="F295" s="778"/>
    </row>
    <row r="296" spans="1:6" ht="15.75">
      <c r="A296" s="789"/>
      <c r="B296" s="790"/>
      <c r="C296" s="790"/>
      <c r="D296" s="790"/>
      <c r="E296" s="790"/>
      <c r="F296" s="791"/>
    </row>
    <row r="297" spans="1:6" ht="31.5" customHeight="1">
      <c r="A297" s="301"/>
      <c r="B297" s="780" t="s">
        <v>1088</v>
      </c>
      <c r="C297" s="781"/>
      <c r="D297" s="781"/>
      <c r="E297" s="782"/>
      <c r="F297" s="495"/>
    </row>
    <row r="298" spans="1:6" ht="15.75">
      <c r="A298" s="301"/>
      <c r="B298" s="780" t="s">
        <v>1089</v>
      </c>
      <c r="C298" s="781"/>
      <c r="D298" s="781"/>
      <c r="E298" s="782"/>
      <c r="F298" s="495"/>
    </row>
    <row r="299" spans="1:6" ht="15.75">
      <c r="A299" s="301"/>
      <c r="B299" s="780" t="s">
        <v>1090</v>
      </c>
      <c r="C299" s="781"/>
      <c r="D299" s="781"/>
      <c r="E299" s="782"/>
      <c r="F299" s="495"/>
    </row>
    <row r="300" spans="1:6" ht="15.75">
      <c r="A300" s="301"/>
      <c r="B300" s="780" t="s">
        <v>1091</v>
      </c>
      <c r="C300" s="781"/>
      <c r="D300" s="781"/>
      <c r="E300" s="782"/>
      <c r="F300" s="495"/>
    </row>
    <row r="301" spans="1:6" ht="15.75">
      <c r="A301" s="301"/>
      <c r="B301" s="780" t="s">
        <v>1092</v>
      </c>
      <c r="C301" s="781"/>
      <c r="D301" s="781"/>
      <c r="E301" s="782"/>
      <c r="F301" s="495"/>
    </row>
    <row r="302" spans="1:6" ht="15.75">
      <c r="A302" s="301"/>
      <c r="B302" s="780" t="s">
        <v>1093</v>
      </c>
      <c r="C302" s="781"/>
      <c r="D302" s="781"/>
      <c r="E302" s="782"/>
      <c r="F302" s="495"/>
    </row>
    <row r="303" spans="1:6" ht="31.5" customHeight="1">
      <c r="A303" s="301"/>
      <c r="B303" s="780" t="s">
        <v>1094</v>
      </c>
      <c r="C303" s="781"/>
      <c r="D303" s="781"/>
      <c r="E303" s="782"/>
      <c r="F303" s="495"/>
    </row>
    <row r="304" spans="1:6" ht="15.75">
      <c r="A304" s="301"/>
      <c r="B304" s="780" t="s">
        <v>1095</v>
      </c>
      <c r="C304" s="781"/>
      <c r="D304" s="781"/>
      <c r="E304" s="782"/>
      <c r="F304" s="495"/>
    </row>
    <row r="305" spans="1:6" ht="15.75">
      <c r="A305" s="301"/>
      <c r="B305" s="783" t="s">
        <v>1096</v>
      </c>
      <c r="C305" s="784"/>
      <c r="D305" s="784"/>
      <c r="E305" s="785"/>
      <c r="F305" s="495"/>
    </row>
    <row r="306" spans="1:6" ht="15.75">
      <c r="A306" s="301"/>
      <c r="B306" s="780" t="s">
        <v>1097</v>
      </c>
      <c r="C306" s="781"/>
      <c r="D306" s="781"/>
      <c r="E306" s="782"/>
      <c r="F306" s="495"/>
    </row>
    <row r="307" spans="1:6" ht="15.75">
      <c r="A307" s="786"/>
      <c r="B307" s="787"/>
      <c r="C307" s="787"/>
      <c r="D307" s="787"/>
      <c r="E307" s="787"/>
      <c r="F307" s="788"/>
    </row>
    <row r="308" spans="1:6" ht="15.75">
      <c r="A308" s="779" t="s">
        <v>1098</v>
      </c>
      <c r="B308" s="779"/>
      <c r="C308" s="779"/>
      <c r="D308" s="779"/>
      <c r="E308" s="779"/>
      <c r="F308" s="496"/>
    </row>
    <row r="309" spans="1:6" ht="15.75">
      <c r="A309" s="402"/>
      <c r="B309" s="403"/>
      <c r="C309" s="404"/>
      <c r="E309" s="405"/>
      <c r="F309" s="405"/>
    </row>
    <row r="310" spans="1:6" ht="15.75">
      <c r="A310" s="402"/>
      <c r="B310" s="403"/>
      <c r="C310" s="404"/>
      <c r="E310" s="405"/>
      <c r="F310" s="405"/>
    </row>
    <row r="311" spans="1:6" ht="15.75">
      <c r="A311" s="402"/>
      <c r="B311" s="403"/>
      <c r="C311" s="404"/>
      <c r="E311" s="406"/>
      <c r="F311" s="405"/>
    </row>
    <row r="312" spans="1:6" ht="15.75">
      <c r="A312" s="402"/>
      <c r="B312" s="403"/>
      <c r="C312" s="404"/>
      <c r="D312" s="407"/>
      <c r="E312" s="408"/>
      <c r="F312" s="409"/>
    </row>
    <row r="313" spans="1:6" ht="15.75">
      <c r="A313" s="402"/>
      <c r="B313" s="403"/>
      <c r="C313" s="404"/>
      <c r="D313" s="407"/>
      <c r="E313" s="408"/>
      <c r="F313" s="409"/>
    </row>
    <row r="314" spans="1:6" ht="15.75">
      <c r="A314" s="402"/>
      <c r="B314" s="403"/>
      <c r="C314" s="404"/>
      <c r="D314" s="407"/>
      <c r="E314" s="408"/>
      <c r="F314" s="409"/>
    </row>
    <row r="315" spans="1:6" ht="15.75">
      <c r="A315" s="402"/>
      <c r="B315" s="403"/>
      <c r="C315" s="404"/>
      <c r="D315" s="407"/>
      <c r="E315" s="408"/>
      <c r="F315" s="409"/>
    </row>
    <row r="316" spans="1:6" ht="15.75">
      <c r="A316" s="402"/>
      <c r="B316" s="403"/>
      <c r="C316" s="404"/>
      <c r="D316" s="407"/>
      <c r="E316" s="408"/>
      <c r="F316" s="409"/>
    </row>
    <row r="317" spans="1:6" ht="15.75">
      <c r="A317" s="402"/>
      <c r="B317" s="403"/>
      <c r="C317" s="404"/>
      <c r="D317" s="407"/>
      <c r="E317" s="408"/>
      <c r="F317" s="409"/>
    </row>
    <row r="318" spans="1:6" ht="15.75">
      <c r="A318" s="402"/>
      <c r="B318" s="403"/>
      <c r="C318" s="404"/>
      <c r="D318" s="407"/>
      <c r="E318" s="408"/>
      <c r="F318" s="409"/>
    </row>
    <row r="319" spans="1:6" ht="15.75">
      <c r="A319" s="402"/>
      <c r="B319" s="403"/>
      <c r="C319" s="404"/>
      <c r="D319" s="407"/>
      <c r="E319" s="408"/>
      <c r="F319" s="409"/>
    </row>
    <row r="320" spans="1:6" ht="15.75">
      <c r="A320" s="63"/>
      <c r="B320" s="63"/>
      <c r="C320" s="63"/>
      <c r="D320" s="385"/>
      <c r="E320" s="385"/>
      <c r="F320" s="385"/>
    </row>
    <row r="321" spans="5:6" ht="15.75">
      <c r="E321" s="405"/>
      <c r="F321" s="405"/>
    </row>
    <row r="322" spans="5:6" ht="15.75">
      <c r="E322" s="405"/>
      <c r="F322" s="405"/>
    </row>
    <row r="323" spans="5:6" ht="15.75">
      <c r="E323" s="405"/>
      <c r="F323" s="405"/>
    </row>
    <row r="324" spans="5:6" ht="15.75">
      <c r="E324" s="405"/>
      <c r="F324" s="405"/>
    </row>
    <row r="325" spans="5:6" ht="15.75">
      <c r="E325" s="405"/>
      <c r="F325" s="405"/>
    </row>
    <row r="326" spans="5:6" ht="15.75">
      <c r="E326" s="405"/>
      <c r="F326" s="405"/>
    </row>
    <row r="327" spans="5:6" ht="15.75">
      <c r="E327" s="405"/>
      <c r="F327" s="405"/>
    </row>
    <row r="328" spans="5:6" ht="15.75">
      <c r="E328" s="405"/>
      <c r="F328" s="405"/>
    </row>
    <row r="329" spans="5:6" ht="15.75">
      <c r="E329" s="405"/>
      <c r="F329" s="405"/>
    </row>
    <row r="330" spans="5:6" ht="15.75">
      <c r="E330" s="405"/>
      <c r="F330" s="405"/>
    </row>
    <row r="331" spans="5:6" ht="15.75">
      <c r="E331" s="405"/>
      <c r="F331" s="405"/>
    </row>
    <row r="332" spans="5:6" ht="15.75">
      <c r="E332" s="405"/>
      <c r="F332" s="405"/>
    </row>
    <row r="333" spans="5:6" ht="15.75">
      <c r="E333" s="405"/>
      <c r="F333" s="405"/>
    </row>
    <row r="334" spans="5:6" ht="15.75">
      <c r="E334" s="405"/>
      <c r="F334" s="405"/>
    </row>
    <row r="335" spans="5:6" ht="15.75">
      <c r="E335" s="405"/>
      <c r="F335" s="405"/>
    </row>
    <row r="336" spans="5:6" ht="15.75">
      <c r="E336" s="405"/>
      <c r="F336" s="405"/>
    </row>
    <row r="337" spans="5:6" ht="15.75">
      <c r="E337" s="405"/>
      <c r="F337" s="405"/>
    </row>
    <row r="338" spans="5:6" ht="15.75">
      <c r="E338" s="405"/>
      <c r="F338" s="405"/>
    </row>
    <row r="339" spans="5:6" ht="15.75">
      <c r="E339" s="405"/>
      <c r="F339" s="405"/>
    </row>
    <row r="340" spans="5:6" ht="15.75">
      <c r="E340" s="405"/>
      <c r="F340" s="405"/>
    </row>
    <row r="341" spans="5:6" ht="15.75">
      <c r="E341" s="405"/>
      <c r="F341" s="405"/>
    </row>
    <row r="342" spans="5:6" ht="15.75">
      <c r="E342" s="405"/>
      <c r="F342" s="405"/>
    </row>
    <row r="343" spans="5:6" ht="15.75">
      <c r="E343" s="405"/>
      <c r="F343" s="405"/>
    </row>
    <row r="344" spans="5:6" ht="15.75" customHeight="1">
      <c r="E344" s="405"/>
      <c r="F344" s="405"/>
    </row>
    <row r="345" spans="5:6" ht="15.75" customHeight="1">
      <c r="E345" s="405"/>
      <c r="F345" s="405"/>
    </row>
    <row r="346" spans="5:6" ht="15.75">
      <c r="E346" s="405"/>
      <c r="F346" s="405"/>
    </row>
    <row r="347" spans="5:6" ht="15.75">
      <c r="E347" s="405"/>
      <c r="F347" s="405"/>
    </row>
    <row r="348" spans="5:6" ht="15.75">
      <c r="E348" s="405"/>
      <c r="F348" s="405"/>
    </row>
    <row r="349" spans="5:6" ht="15.75">
      <c r="E349" s="405"/>
      <c r="F349" s="405"/>
    </row>
    <row r="350" spans="5:6" ht="15.75">
      <c r="E350" s="405"/>
      <c r="F350" s="405"/>
    </row>
    <row r="351" spans="5:6" ht="15.75">
      <c r="E351" s="405"/>
      <c r="F351" s="405"/>
    </row>
    <row r="352" spans="5:6" ht="15.75">
      <c r="E352" s="405"/>
      <c r="F352" s="405"/>
    </row>
    <row r="353" spans="5:6" ht="15.75">
      <c r="E353" s="405"/>
      <c r="F353" s="405"/>
    </row>
    <row r="354" spans="5:6" ht="15.75">
      <c r="E354" s="405"/>
      <c r="F354" s="405"/>
    </row>
    <row r="355" spans="5:6" ht="15.75">
      <c r="E355" s="405"/>
      <c r="F355" s="405"/>
    </row>
    <row r="356" spans="5:6" ht="15.75">
      <c r="E356" s="405"/>
      <c r="F356" s="405"/>
    </row>
    <row r="357" spans="5:6" ht="15.75">
      <c r="E357" s="405"/>
      <c r="F357" s="405"/>
    </row>
    <row r="358" spans="5:6" ht="15.75">
      <c r="E358" s="405"/>
      <c r="F358" s="405"/>
    </row>
    <row r="359" spans="5:6" ht="15.75">
      <c r="E359" s="405"/>
      <c r="F359" s="405"/>
    </row>
    <row r="360" spans="1:6" ht="15.75">
      <c r="A360" s="284"/>
      <c r="B360" s="217"/>
      <c r="C360" s="272"/>
      <c r="D360" s="135"/>
      <c r="E360" s="210"/>
      <c r="F360" s="385"/>
    </row>
    <row r="361" spans="1:6" ht="15.75">
      <c r="A361" s="284"/>
      <c r="B361" s="217"/>
      <c r="C361" s="272"/>
      <c r="D361" s="135"/>
      <c r="E361" s="210"/>
      <c r="F361" s="385"/>
    </row>
  </sheetData>
  <sheetProtection/>
  <mergeCells count="28">
    <mergeCell ref="B299:E299"/>
    <mergeCell ref="B298:E298"/>
    <mergeCell ref="B297:E297"/>
    <mergeCell ref="A307:F307"/>
    <mergeCell ref="A296:F296"/>
    <mergeCell ref="A294:F294"/>
    <mergeCell ref="A293:E293"/>
    <mergeCell ref="A295:F295"/>
    <mergeCell ref="A308:E308"/>
    <mergeCell ref="B306:E306"/>
    <mergeCell ref="B305:E305"/>
    <mergeCell ref="B304:E304"/>
    <mergeCell ref="B303:E303"/>
    <mergeCell ref="B302:E302"/>
    <mergeCell ref="B301:E301"/>
    <mergeCell ref="B300:E300"/>
    <mergeCell ref="A157:E157"/>
    <mergeCell ref="A186:E186"/>
    <mergeCell ref="A220:E220"/>
    <mergeCell ref="A238:E238"/>
    <mergeCell ref="A259:E259"/>
    <mergeCell ref="A283:E283"/>
    <mergeCell ref="A26:A27"/>
    <mergeCell ref="A2:F9"/>
    <mergeCell ref="A1:F1"/>
    <mergeCell ref="A54:E54"/>
    <mergeCell ref="A114:E114"/>
    <mergeCell ref="A130:E130"/>
  </mergeCells>
  <conditionalFormatting sqref="E270:F275 E265:F268 E278:F282">
    <cfRule type="cellIs" priority="1" dxfId="0" operator="equal" stopIfTrue="1">
      <formula>0</formula>
    </cfRule>
  </conditionalFormatting>
  <printOptions/>
  <pageMargins left="0.75" right="0.75" top="1" bottom="1" header="0.5" footer="0.5"/>
  <pageSetup horizontalDpi="1200" verticalDpi="1200" orientation="portrait" paperSize="9" scale="74" r:id="rId1"/>
  <rowBreaks count="2" manualBreakCount="2">
    <brk id="158" max="5" man="1"/>
    <brk id="188" max="255" man="1"/>
  </rowBreaks>
</worksheet>
</file>

<file path=xl/worksheets/sheet5.xml><?xml version="1.0" encoding="utf-8"?>
<worksheet xmlns="http://schemas.openxmlformats.org/spreadsheetml/2006/main" xmlns:r="http://schemas.openxmlformats.org/officeDocument/2006/relationships">
  <dimension ref="A1:V763"/>
  <sheetViews>
    <sheetView view="pageBreakPreview" zoomScale="90" zoomScaleSheetLayoutView="90" workbookViewId="0" topLeftCell="A744">
      <selection activeCell="J718" sqref="J718"/>
    </sheetView>
  </sheetViews>
  <sheetFormatPr defaultColWidth="9.140625" defaultRowHeight="12.75"/>
  <cols>
    <col min="1" max="1" width="8.57421875" style="498" customWidth="1"/>
    <col min="2" max="2" width="50.57421875" style="677" customWidth="1"/>
    <col min="3" max="3" width="7.00390625" style="678" customWidth="1"/>
    <col min="4" max="4" width="14.7109375" style="679" customWidth="1"/>
    <col min="5" max="6" width="11.421875" style="679" customWidth="1"/>
    <col min="7" max="16384" width="9.140625" style="498" customWidth="1"/>
  </cols>
  <sheetData>
    <row r="1" spans="1:6" ht="22.5" customHeight="1">
      <c r="A1" s="810" t="s">
        <v>1121</v>
      </c>
      <c r="B1" s="811"/>
      <c r="C1" s="811"/>
      <c r="D1" s="811"/>
      <c r="E1" s="811"/>
      <c r="F1" s="812"/>
    </row>
    <row r="2" spans="1:6" ht="16.5" customHeight="1">
      <c r="A2" s="813" t="s">
        <v>1122</v>
      </c>
      <c r="B2" s="814"/>
      <c r="C2" s="814"/>
      <c r="D2" s="814"/>
      <c r="E2" s="814"/>
      <c r="F2" s="815"/>
    </row>
    <row r="3" spans="1:6" ht="34.5" customHeight="1">
      <c r="A3" s="722" t="s">
        <v>774</v>
      </c>
      <c r="B3" s="722"/>
      <c r="C3" s="722"/>
      <c r="D3" s="722"/>
      <c r="E3" s="722"/>
      <c r="F3" s="722"/>
    </row>
    <row r="4" spans="1:7" s="1" customFormat="1" ht="38.25" customHeight="1">
      <c r="A4" s="796" t="s">
        <v>1860</v>
      </c>
      <c r="B4" s="796"/>
      <c r="C4" s="796"/>
      <c r="D4" s="796"/>
      <c r="E4" s="796"/>
      <c r="F4" s="796"/>
      <c r="G4" s="2" t="s">
        <v>1241</v>
      </c>
    </row>
    <row r="5" spans="1:7" s="499" customFormat="1" ht="75" customHeight="1">
      <c r="A5" s="796"/>
      <c r="B5" s="796"/>
      <c r="C5" s="796"/>
      <c r="D5" s="796"/>
      <c r="E5" s="796"/>
      <c r="F5" s="796"/>
      <c r="G5" s="2" t="s">
        <v>1242</v>
      </c>
    </row>
    <row r="6" spans="1:7" s="499" customFormat="1" ht="75" customHeight="1">
      <c r="A6" s="796"/>
      <c r="B6" s="796"/>
      <c r="C6" s="796"/>
      <c r="D6" s="796"/>
      <c r="E6" s="796"/>
      <c r="F6" s="796"/>
      <c r="G6" s="3" t="s">
        <v>1243</v>
      </c>
    </row>
    <row r="7" spans="1:7" s="500" customFormat="1" ht="161.25" customHeight="1">
      <c r="A7" s="796"/>
      <c r="B7" s="796"/>
      <c r="C7" s="796"/>
      <c r="D7" s="796"/>
      <c r="E7" s="796"/>
      <c r="F7" s="796"/>
      <c r="G7" s="501" t="s">
        <v>1244</v>
      </c>
    </row>
    <row r="8" spans="1:6" s="1" customFormat="1" ht="15.75" customHeight="1" hidden="1">
      <c r="A8" s="796"/>
      <c r="B8" s="796"/>
      <c r="C8" s="796"/>
      <c r="D8" s="796"/>
      <c r="E8" s="796"/>
      <c r="F8" s="796"/>
    </row>
    <row r="9" spans="1:6" s="1" customFormat="1" ht="15.75" customHeight="1" hidden="1">
      <c r="A9" s="796"/>
      <c r="B9" s="796"/>
      <c r="C9" s="796"/>
      <c r="D9" s="796"/>
      <c r="E9" s="796"/>
      <c r="F9" s="796"/>
    </row>
    <row r="10" spans="1:8" s="503" customFormat="1" ht="18.75" customHeight="1" hidden="1">
      <c r="A10" s="796"/>
      <c r="B10" s="796"/>
      <c r="C10" s="796"/>
      <c r="D10" s="796"/>
      <c r="E10" s="796"/>
      <c r="F10" s="796"/>
      <c r="H10" s="502"/>
    </row>
    <row r="11" spans="1:8" s="503" customFormat="1" ht="18.75" customHeight="1" hidden="1" thickBot="1">
      <c r="A11" s="797"/>
      <c r="B11" s="797"/>
      <c r="C11" s="797"/>
      <c r="D11" s="797"/>
      <c r="E11" s="797"/>
      <c r="F11" s="797"/>
      <c r="H11" s="502"/>
    </row>
    <row r="12" spans="1:6" ht="16.5" thickBot="1">
      <c r="A12" s="504"/>
      <c r="B12" s="504"/>
      <c r="C12" s="504"/>
      <c r="D12" s="504"/>
      <c r="E12" s="504"/>
      <c r="F12" s="504"/>
    </row>
    <row r="13" spans="1:8" s="511" customFormat="1" ht="36.75" customHeight="1" thickBot="1">
      <c r="A13" s="505" t="s">
        <v>1123</v>
      </c>
      <c r="B13" s="506" t="s">
        <v>1124</v>
      </c>
      <c r="C13" s="507" t="s">
        <v>1125</v>
      </c>
      <c r="D13" s="508" t="s">
        <v>1126</v>
      </c>
      <c r="E13" s="509" t="s">
        <v>1127</v>
      </c>
      <c r="F13" s="510" t="s">
        <v>1128</v>
      </c>
      <c r="G13" s="795" t="s">
        <v>1245</v>
      </c>
      <c r="H13" s="795"/>
    </row>
    <row r="14" spans="1:8" s="511" customFormat="1" ht="15" customHeight="1" thickBot="1">
      <c r="A14" s="512"/>
      <c r="B14" s="513"/>
      <c r="C14" s="512"/>
      <c r="D14" s="514"/>
      <c r="E14" s="515"/>
      <c r="F14" s="515"/>
      <c r="G14" s="795"/>
      <c r="H14" s="795"/>
    </row>
    <row r="15" spans="1:8" ht="15" customHeight="1" thickBot="1">
      <c r="A15" s="680" t="s">
        <v>609</v>
      </c>
      <c r="B15" s="681" t="s">
        <v>1283</v>
      </c>
      <c r="C15" s="682"/>
      <c r="D15" s="683"/>
      <c r="E15" s="683"/>
      <c r="F15" s="684"/>
      <c r="G15" s="795"/>
      <c r="H15" s="795"/>
    </row>
    <row r="16" spans="1:7" ht="15.75">
      <c r="A16" s="6"/>
      <c r="B16" s="7"/>
      <c r="C16" s="8"/>
      <c r="D16" s="8"/>
      <c r="E16" s="9"/>
      <c r="F16" s="10"/>
      <c r="G16" s="516" t="s">
        <v>1253</v>
      </c>
    </row>
    <row r="17" spans="1:7" ht="15.75">
      <c r="A17" s="11"/>
      <c r="B17" s="12" t="s">
        <v>1284</v>
      </c>
      <c r="C17" s="13"/>
      <c r="D17" s="13"/>
      <c r="E17" s="14"/>
      <c r="F17" s="15"/>
      <c r="G17" s="517"/>
    </row>
    <row r="18" spans="1:7" ht="78.75">
      <c r="A18" s="16"/>
      <c r="B18" s="17" t="s">
        <v>1285</v>
      </c>
      <c r="C18" s="18"/>
      <c r="D18" s="18"/>
      <c r="E18" s="14"/>
      <c r="F18" s="15"/>
      <c r="G18" s="517"/>
    </row>
    <row r="19" spans="1:7" ht="15.75">
      <c r="A19" s="19"/>
      <c r="B19" s="20"/>
      <c r="C19" s="21"/>
      <c r="D19" s="21"/>
      <c r="E19" s="22"/>
      <c r="F19" s="23"/>
      <c r="G19" s="517"/>
    </row>
    <row r="20" spans="1:7" ht="15.75">
      <c r="A20" s="24" t="s">
        <v>1286</v>
      </c>
      <c r="B20" s="25" t="s">
        <v>1287</v>
      </c>
      <c r="C20" s="21"/>
      <c r="D20" s="21"/>
      <c r="E20" s="22"/>
      <c r="F20" s="23"/>
      <c r="G20" s="517"/>
    </row>
    <row r="21" spans="1:7" ht="15.75">
      <c r="A21" s="19"/>
      <c r="B21" s="20"/>
      <c r="C21" s="21"/>
      <c r="D21" s="21"/>
      <c r="E21" s="22"/>
      <c r="F21" s="23"/>
      <c r="G21" s="517"/>
    </row>
    <row r="22" spans="1:7" ht="78.75">
      <c r="A22" s="26">
        <v>1</v>
      </c>
      <c r="B22" s="27" t="s">
        <v>1288</v>
      </c>
      <c r="C22" s="28"/>
      <c r="D22" s="29"/>
      <c r="E22" s="30"/>
      <c r="F22" s="31"/>
      <c r="G22" s="517"/>
    </row>
    <row r="23" spans="1:7" ht="15.75">
      <c r="A23" s="32"/>
      <c r="B23" s="33"/>
      <c r="C23" s="34" t="s">
        <v>359</v>
      </c>
      <c r="D23" s="35">
        <v>40</v>
      </c>
      <c r="E23" s="36"/>
      <c r="F23" s="31"/>
      <c r="G23" s="517"/>
    </row>
    <row r="24" spans="1:7" ht="15.75">
      <c r="A24" s="37"/>
      <c r="B24" s="38"/>
      <c r="C24" s="21"/>
      <c r="D24" s="39"/>
      <c r="E24" s="40"/>
      <c r="F24" s="41"/>
      <c r="G24" s="517"/>
    </row>
    <row r="25" spans="1:7" ht="63">
      <c r="A25" s="26">
        <v>2</v>
      </c>
      <c r="B25" s="27" t="s">
        <v>1289</v>
      </c>
      <c r="C25" s="28"/>
      <c r="D25" s="29"/>
      <c r="E25" s="30"/>
      <c r="F25" s="31"/>
      <c r="G25" s="517"/>
    </row>
    <row r="26" spans="1:7" ht="15.75">
      <c r="A26" s="32"/>
      <c r="B26" s="33"/>
      <c r="C26" s="34" t="s">
        <v>359</v>
      </c>
      <c r="D26" s="35">
        <v>720</v>
      </c>
      <c r="E26" s="36"/>
      <c r="F26" s="31"/>
      <c r="G26" s="517"/>
    </row>
    <row r="27" spans="1:7" ht="15.75">
      <c r="A27" s="37"/>
      <c r="B27" s="38"/>
      <c r="C27" s="21"/>
      <c r="D27" s="39"/>
      <c r="E27" s="40"/>
      <c r="F27" s="41"/>
      <c r="G27" s="517"/>
    </row>
    <row r="28" spans="1:7" ht="47.25">
      <c r="A28" s="42">
        <v>3</v>
      </c>
      <c r="B28" s="43" t="s">
        <v>1290</v>
      </c>
      <c r="C28" s="13"/>
      <c r="D28" s="13"/>
      <c r="E28" s="44"/>
      <c r="F28" s="44"/>
      <c r="G28" s="517"/>
    </row>
    <row r="29" spans="1:7" ht="15.75">
      <c r="A29" s="32"/>
      <c r="B29" s="33"/>
      <c r="C29" s="28" t="s">
        <v>694</v>
      </c>
      <c r="D29" s="518"/>
      <c r="E29" s="519"/>
      <c r="F29" s="58"/>
      <c r="G29" s="517"/>
    </row>
    <row r="30" spans="1:7" ht="15.75">
      <c r="A30" s="37"/>
      <c r="B30" s="38"/>
      <c r="C30" s="21"/>
      <c r="D30" s="39"/>
      <c r="E30" s="40"/>
      <c r="F30" s="41"/>
      <c r="G30" s="517"/>
    </row>
    <row r="31" spans="1:7" ht="15.75">
      <c r="A31" s="45" t="s">
        <v>512</v>
      </c>
      <c r="B31" s="25" t="s">
        <v>1291</v>
      </c>
      <c r="C31" s="46"/>
      <c r="D31" s="47"/>
      <c r="E31" s="48"/>
      <c r="F31" s="41"/>
      <c r="G31" s="517"/>
    </row>
    <row r="32" spans="1:7" ht="15.75">
      <c r="A32" s="32"/>
      <c r="B32" s="49"/>
      <c r="C32" s="28"/>
      <c r="D32" s="29"/>
      <c r="E32" s="30"/>
      <c r="F32" s="31"/>
      <c r="G32" s="517"/>
    </row>
    <row r="33" spans="1:7" ht="63">
      <c r="A33" s="50">
        <v>4</v>
      </c>
      <c r="B33" s="51" t="s">
        <v>1292</v>
      </c>
      <c r="C33" s="21"/>
      <c r="D33" s="39"/>
      <c r="E33" s="14"/>
      <c r="F33" s="23"/>
      <c r="G33" s="517"/>
    </row>
    <row r="34" spans="1:7" ht="47.25">
      <c r="A34" s="50"/>
      <c r="B34" s="27" t="s">
        <v>1293</v>
      </c>
      <c r="C34" s="21"/>
      <c r="D34" s="39"/>
      <c r="E34" s="14"/>
      <c r="F34" s="23"/>
      <c r="G34" s="517"/>
    </row>
    <row r="35" spans="1:7" ht="15.75">
      <c r="A35" s="52"/>
      <c r="B35" s="33"/>
      <c r="C35" s="28" t="s">
        <v>694</v>
      </c>
      <c r="D35" s="518"/>
      <c r="E35" s="519"/>
      <c r="F35" s="58"/>
      <c r="G35" s="517"/>
    </row>
    <row r="36" spans="1:7" ht="15.75">
      <c r="A36" s="53"/>
      <c r="B36" s="54"/>
      <c r="C36" s="54"/>
      <c r="D36" s="54"/>
      <c r="E36" s="14"/>
      <c r="F36" s="15"/>
      <c r="G36" s="517"/>
    </row>
    <row r="37" spans="1:7" ht="31.5">
      <c r="A37" s="53" t="s">
        <v>141</v>
      </c>
      <c r="B37" s="55" t="s">
        <v>1294</v>
      </c>
      <c r="C37" s="18"/>
      <c r="D37" s="18"/>
      <c r="E37" s="14"/>
      <c r="F37" s="15"/>
      <c r="G37" s="517"/>
    </row>
    <row r="38" spans="1:7" ht="15.75">
      <c r="A38" s="56"/>
      <c r="B38" s="57"/>
      <c r="C38" s="28" t="s">
        <v>603</v>
      </c>
      <c r="D38" s="35">
        <v>83</v>
      </c>
      <c r="E38" s="30"/>
      <c r="F38" s="58"/>
      <c r="G38" s="517"/>
    </row>
    <row r="39" spans="1:7" ht="15.75">
      <c r="A39" s="59"/>
      <c r="B39" s="60"/>
      <c r="C39" s="21"/>
      <c r="D39" s="21"/>
      <c r="E39" s="22"/>
      <c r="F39" s="23"/>
      <c r="G39" s="517"/>
    </row>
    <row r="40" spans="1:7" ht="78.75">
      <c r="A40" s="53" t="s">
        <v>1222</v>
      </c>
      <c r="B40" s="55" t="s">
        <v>1295</v>
      </c>
      <c r="C40" s="18"/>
      <c r="D40" s="18"/>
      <c r="E40" s="14"/>
      <c r="F40" s="15"/>
      <c r="G40" s="517"/>
    </row>
    <row r="41" spans="1:7" ht="15.75">
      <c r="A41" s="56"/>
      <c r="B41" s="57"/>
      <c r="C41" s="28" t="s">
        <v>603</v>
      </c>
      <c r="D41" s="35">
        <v>28</v>
      </c>
      <c r="E41" s="30"/>
      <c r="F41" s="58"/>
      <c r="G41" s="517"/>
    </row>
    <row r="42" spans="1:6" ht="16.5" thickBot="1">
      <c r="A42" s="520"/>
      <c r="B42" s="521"/>
      <c r="C42" s="522"/>
      <c r="D42" s="523"/>
      <c r="E42" s="524"/>
      <c r="F42" s="525"/>
    </row>
    <row r="43" spans="1:6" ht="16.5" thickBot="1">
      <c r="A43" s="680" t="str">
        <f>A15</f>
        <v>A</v>
      </c>
      <c r="B43" s="681" t="str">
        <f>B15</f>
        <v>ДЕМОНТАЖНИ РАДОВИ</v>
      </c>
      <c r="C43" s="682"/>
      <c r="D43" s="685" t="s">
        <v>535</v>
      </c>
      <c r="E43" s="798"/>
      <c r="F43" s="798"/>
    </row>
    <row r="44" spans="1:7" ht="15.75">
      <c r="A44" s="512"/>
      <c r="B44" s="513"/>
      <c r="C44" s="512"/>
      <c r="D44" s="514"/>
      <c r="E44" s="515"/>
      <c r="F44" s="515"/>
      <c r="G44" s="517"/>
    </row>
    <row r="45" spans="1:7" ht="16.5" thickBot="1">
      <c r="A45" s="512"/>
      <c r="B45" s="513"/>
      <c r="C45" s="512"/>
      <c r="D45" s="514"/>
      <c r="E45" s="515"/>
      <c r="F45" s="515"/>
      <c r="G45" s="517"/>
    </row>
    <row r="46" spans="1:7" ht="16.5" thickBot="1">
      <c r="A46" s="680" t="s">
        <v>512</v>
      </c>
      <c r="B46" s="681" t="s">
        <v>1129</v>
      </c>
      <c r="C46" s="682"/>
      <c r="D46" s="683"/>
      <c r="E46" s="683"/>
      <c r="F46" s="684"/>
      <c r="G46" s="517"/>
    </row>
    <row r="47" spans="1:7" ht="15.75">
      <c r="A47" s="59"/>
      <c r="B47" s="60"/>
      <c r="C47" s="21"/>
      <c r="D47" s="21"/>
      <c r="E47" s="22"/>
      <c r="F47" s="23"/>
      <c r="G47" s="517"/>
    </row>
    <row r="48" spans="1:6" ht="15.75">
      <c r="A48" s="526" t="s">
        <v>609</v>
      </c>
      <c r="B48" s="25" t="s">
        <v>1130</v>
      </c>
      <c r="C48" s="34"/>
      <c r="D48" s="34"/>
      <c r="E48" s="22"/>
      <c r="F48" s="23"/>
    </row>
    <row r="49" spans="1:6" ht="15.75">
      <c r="A49" s="59"/>
      <c r="B49" s="60"/>
      <c r="C49" s="21"/>
      <c r="D49" s="21"/>
      <c r="E49" s="22"/>
      <c r="F49" s="23"/>
    </row>
    <row r="50" spans="1:6" ht="48" customHeight="1">
      <c r="A50" s="527">
        <v>1</v>
      </c>
      <c r="B50" s="27" t="s">
        <v>1254</v>
      </c>
      <c r="C50" s="28"/>
      <c r="D50" s="29"/>
      <c r="E50" s="30"/>
      <c r="F50" s="31"/>
    </row>
    <row r="51" spans="1:6" ht="15.75">
      <c r="A51" s="52"/>
      <c r="B51" s="528" t="s">
        <v>1131</v>
      </c>
      <c r="C51" s="28"/>
      <c r="D51" s="29"/>
      <c r="E51" s="30"/>
      <c r="F51" s="31"/>
    </row>
    <row r="52" spans="1:6" ht="18.75">
      <c r="A52" s="52"/>
      <c r="B52" s="528" t="s">
        <v>1941</v>
      </c>
      <c r="C52" s="28"/>
      <c r="D52" s="29"/>
      <c r="E52" s="30"/>
      <c r="F52" s="31"/>
    </row>
    <row r="53" spans="1:6" ht="18.75">
      <c r="A53" s="52"/>
      <c r="B53" s="528" t="s">
        <v>1942</v>
      </c>
      <c r="C53" s="28"/>
      <c r="D53" s="29"/>
      <c r="E53" s="30"/>
      <c r="F53" s="31"/>
    </row>
    <row r="54" spans="1:6" ht="15.75">
      <c r="A54" s="52"/>
      <c r="B54" s="528" t="s">
        <v>1132</v>
      </c>
      <c r="C54" s="28"/>
      <c r="D54" s="29"/>
      <c r="E54" s="30"/>
      <c r="F54" s="31"/>
    </row>
    <row r="55" spans="1:6" ht="15.75">
      <c r="A55" s="52"/>
      <c r="B55" s="528" t="s">
        <v>1133</v>
      </c>
      <c r="C55" s="28"/>
      <c r="D55" s="29"/>
      <c r="E55" s="30"/>
      <c r="F55" s="31"/>
    </row>
    <row r="56" spans="1:6" ht="15.75">
      <c r="A56" s="52"/>
      <c r="B56" s="528" t="s">
        <v>1134</v>
      </c>
      <c r="C56" s="28"/>
      <c r="D56" s="29"/>
      <c r="E56" s="30"/>
      <c r="F56" s="31"/>
    </row>
    <row r="57" spans="1:6" ht="15.75">
      <c r="A57" s="52"/>
      <c r="B57" s="528" t="s">
        <v>1135</v>
      </c>
      <c r="C57" s="28"/>
      <c r="D57" s="29"/>
      <c r="E57" s="30"/>
      <c r="F57" s="31"/>
    </row>
    <row r="58" spans="1:6" ht="15.75">
      <c r="A58" s="52"/>
      <c r="B58" s="528" t="s">
        <v>1136</v>
      </c>
      <c r="C58" s="28"/>
      <c r="D58" s="29"/>
      <c r="E58" s="30"/>
      <c r="F58" s="31"/>
    </row>
    <row r="59" spans="1:6" ht="15.75">
      <c r="A59" s="52"/>
      <c r="B59" s="528" t="s">
        <v>1137</v>
      </c>
      <c r="C59" s="28"/>
      <c r="D59" s="29"/>
      <c r="E59" s="30"/>
      <c r="F59" s="31"/>
    </row>
    <row r="60" spans="1:6" ht="15.75">
      <c r="A60" s="52"/>
      <c r="B60" s="29"/>
      <c r="C60" s="34" t="s">
        <v>347</v>
      </c>
      <c r="D60" s="35">
        <v>1</v>
      </c>
      <c r="E60" s="36"/>
      <c r="F60" s="31"/>
    </row>
    <row r="61" spans="1:6" ht="15.75">
      <c r="A61" s="52"/>
      <c r="B61" s="29"/>
      <c r="C61" s="28"/>
      <c r="D61" s="29"/>
      <c r="E61" s="30"/>
      <c r="F61" s="31"/>
    </row>
    <row r="62" spans="1:6" ht="63">
      <c r="A62" s="527">
        <v>2.1</v>
      </c>
      <c r="B62" s="27" t="s">
        <v>1255</v>
      </c>
      <c r="C62" s="28"/>
      <c r="D62" s="29"/>
      <c r="E62" s="30"/>
      <c r="F62" s="31"/>
    </row>
    <row r="63" spans="1:6" ht="18.75">
      <c r="A63" s="52"/>
      <c r="B63" s="528" t="s">
        <v>1943</v>
      </c>
      <c r="C63" s="28"/>
      <c r="D63" s="29"/>
      <c r="E63" s="30"/>
      <c r="F63" s="31"/>
    </row>
    <row r="64" spans="1:6" ht="15.75">
      <c r="A64" s="52"/>
      <c r="B64" s="528" t="s">
        <v>1138</v>
      </c>
      <c r="C64" s="28"/>
      <c r="D64" s="29"/>
      <c r="E64" s="30"/>
      <c r="F64" s="31"/>
    </row>
    <row r="65" spans="1:6" ht="15.75">
      <c r="A65" s="52"/>
      <c r="B65" s="528" t="s">
        <v>1139</v>
      </c>
      <c r="C65" s="28"/>
      <c r="D65" s="29"/>
      <c r="E65" s="30"/>
      <c r="F65" s="31"/>
    </row>
    <row r="66" spans="1:6" ht="15.75">
      <c r="A66" s="52"/>
      <c r="B66" s="528" t="s">
        <v>1140</v>
      </c>
      <c r="C66" s="28"/>
      <c r="D66" s="29"/>
      <c r="E66" s="30"/>
      <c r="F66" s="31"/>
    </row>
    <row r="67" spans="1:6" ht="15.75">
      <c r="A67" s="52"/>
      <c r="B67" s="528" t="s">
        <v>1141</v>
      </c>
      <c r="C67" s="28"/>
      <c r="D67" s="29"/>
      <c r="E67" s="30"/>
      <c r="F67" s="31"/>
    </row>
    <row r="68" spans="1:6" ht="15.75">
      <c r="A68" s="52"/>
      <c r="B68" s="528" t="s">
        <v>1142</v>
      </c>
      <c r="C68" s="28"/>
      <c r="D68" s="29"/>
      <c r="E68" s="30"/>
      <c r="F68" s="31"/>
    </row>
    <row r="69" spans="1:6" ht="78.75">
      <c r="A69" s="52"/>
      <c r="B69" s="529" t="s">
        <v>1143</v>
      </c>
      <c r="C69" s="28"/>
      <c r="D69" s="29"/>
      <c r="E69" s="30"/>
      <c r="F69" s="31"/>
    </row>
    <row r="70" spans="1:6" ht="15.75">
      <c r="A70" s="52"/>
      <c r="B70" s="529"/>
      <c r="C70" s="28" t="s">
        <v>603</v>
      </c>
      <c r="D70" s="29">
        <v>2</v>
      </c>
      <c r="E70" s="30"/>
      <c r="F70" s="31"/>
    </row>
    <row r="71" spans="1:6" ht="15.75">
      <c r="A71" s="52"/>
      <c r="B71" s="529"/>
      <c r="C71" s="28"/>
      <c r="D71" s="29"/>
      <c r="E71" s="30"/>
      <c r="F71" s="31"/>
    </row>
    <row r="72" spans="1:6" ht="47.25">
      <c r="A72" s="527">
        <v>2.2</v>
      </c>
      <c r="B72" s="530" t="s">
        <v>1256</v>
      </c>
      <c r="C72" s="531"/>
      <c r="D72" s="35"/>
      <c r="E72" s="48"/>
      <c r="F72" s="41"/>
    </row>
    <row r="73" spans="1:6" ht="18.75">
      <c r="A73" s="532"/>
      <c r="B73" s="57" t="s">
        <v>1944</v>
      </c>
      <c r="C73" s="533"/>
      <c r="D73" s="533"/>
      <c r="E73" s="22"/>
      <c r="F73" s="23"/>
    </row>
    <row r="74" spans="1:6" ht="15.75">
      <c r="A74" s="532"/>
      <c r="B74" s="57" t="s">
        <v>1144</v>
      </c>
      <c r="C74" s="533"/>
      <c r="D74" s="533"/>
      <c r="E74" s="22"/>
      <c r="F74" s="23"/>
    </row>
    <row r="75" spans="1:6" ht="15.75">
      <c r="A75" s="532"/>
      <c r="B75" s="57" t="s">
        <v>1145</v>
      </c>
      <c r="C75" s="533"/>
      <c r="D75" s="533"/>
      <c r="E75" s="22"/>
      <c r="F75" s="23"/>
    </row>
    <row r="76" spans="1:6" ht="15.75">
      <c r="A76" s="532"/>
      <c r="B76" s="57" t="s">
        <v>1146</v>
      </c>
      <c r="C76" s="533"/>
      <c r="D76" s="533"/>
      <c r="E76" s="14"/>
      <c r="F76" s="23"/>
    </row>
    <row r="77" spans="1:6" ht="15.75">
      <c r="A77" s="532"/>
      <c r="B77" s="534" t="s">
        <v>1147</v>
      </c>
      <c r="C77" s="531" t="s">
        <v>603</v>
      </c>
      <c r="D77" s="35">
        <v>1</v>
      </c>
      <c r="E77" s="30"/>
      <c r="F77" s="31"/>
    </row>
    <row r="78" spans="1:6" ht="15.75">
      <c r="A78" s="535"/>
      <c r="B78" s="534" t="s">
        <v>1148</v>
      </c>
      <c r="C78" s="531" t="s">
        <v>603</v>
      </c>
      <c r="D78" s="35">
        <v>1</v>
      </c>
      <c r="E78" s="30"/>
      <c r="F78" s="31"/>
    </row>
    <row r="79" spans="1:6" ht="15.75">
      <c r="A79" s="52"/>
      <c r="B79" s="29"/>
      <c r="C79" s="28"/>
      <c r="D79" s="29"/>
      <c r="E79" s="30"/>
      <c r="F79" s="31"/>
    </row>
    <row r="80" spans="1:6" ht="112.5" customHeight="1">
      <c r="A80" s="527">
        <v>3.1</v>
      </c>
      <c r="B80" s="529" t="s">
        <v>1257</v>
      </c>
      <c r="C80" s="28"/>
      <c r="D80" s="29"/>
      <c r="E80" s="30"/>
      <c r="F80" s="31"/>
    </row>
    <row r="81" spans="1:6" ht="15.75">
      <c r="A81" s="52"/>
      <c r="B81" s="528" t="s">
        <v>1149</v>
      </c>
      <c r="C81" s="28"/>
      <c r="D81" s="29"/>
      <c r="E81" s="30"/>
      <c r="F81" s="31"/>
    </row>
    <row r="82" spans="1:6" ht="15.75">
      <c r="A82" s="52"/>
      <c r="B82" s="518" t="s">
        <v>1150</v>
      </c>
      <c r="C82" s="28"/>
      <c r="D82" s="29"/>
      <c r="E82" s="30"/>
      <c r="F82" s="31"/>
    </row>
    <row r="83" spans="1:6" ht="15.75">
      <c r="A83" s="52"/>
      <c r="B83" s="528" t="s">
        <v>1151</v>
      </c>
      <c r="C83" s="28"/>
      <c r="D83" s="29"/>
      <c r="E83" s="30"/>
      <c r="F83" s="31"/>
    </row>
    <row r="84" spans="1:6" ht="15.75">
      <c r="A84" s="52"/>
      <c r="B84" s="528" t="s">
        <v>1152</v>
      </c>
      <c r="C84" s="28"/>
      <c r="D84" s="29"/>
      <c r="E84" s="30"/>
      <c r="F84" s="31"/>
    </row>
    <row r="85" spans="1:6" ht="15.75">
      <c r="A85" s="52"/>
      <c r="B85" s="528" t="s">
        <v>1153</v>
      </c>
      <c r="C85" s="28"/>
      <c r="D85" s="29"/>
      <c r="E85" s="30"/>
      <c r="F85" s="31"/>
    </row>
    <row r="86" spans="1:6" ht="15.75">
      <c r="A86" s="52"/>
      <c r="B86" s="528" t="s">
        <v>1154</v>
      </c>
      <c r="C86" s="28"/>
      <c r="D86" s="29"/>
      <c r="E86" s="30"/>
      <c r="F86" s="31"/>
    </row>
    <row r="87" spans="1:6" ht="15.75">
      <c r="A87" s="52"/>
      <c r="B87" s="528"/>
      <c r="C87" s="34" t="s">
        <v>347</v>
      </c>
      <c r="D87" s="35">
        <v>1</v>
      </c>
      <c r="E87" s="30"/>
      <c r="F87" s="31"/>
    </row>
    <row r="88" spans="1:6" ht="15.75">
      <c r="A88" s="52"/>
      <c r="B88" s="528"/>
      <c r="C88" s="34"/>
      <c r="D88" s="35"/>
      <c r="E88" s="48"/>
      <c r="F88" s="41"/>
    </row>
    <row r="89" spans="1:6" ht="78.75">
      <c r="A89" s="536">
        <v>3.2</v>
      </c>
      <c r="B89" s="530" t="s">
        <v>1258</v>
      </c>
      <c r="C89" s="13"/>
      <c r="D89" s="533"/>
      <c r="E89" s="14"/>
      <c r="F89" s="15"/>
    </row>
    <row r="90" spans="1:6" ht="15.75">
      <c r="A90" s="53"/>
      <c r="B90" s="57" t="s">
        <v>1155</v>
      </c>
      <c r="C90" s="533"/>
      <c r="D90" s="533"/>
      <c r="E90" s="14"/>
      <c r="F90" s="15"/>
    </row>
    <row r="91" spans="1:6" ht="15.75">
      <c r="A91" s="53"/>
      <c r="B91" s="537" t="s">
        <v>1156</v>
      </c>
      <c r="C91" s="533"/>
      <c r="D91" s="533"/>
      <c r="E91" s="14"/>
      <c r="F91" s="15"/>
    </row>
    <row r="92" spans="1:6" ht="15.75">
      <c r="A92" s="53"/>
      <c r="B92" s="57" t="s">
        <v>1157</v>
      </c>
      <c r="C92" s="533"/>
      <c r="D92" s="533"/>
      <c r="E92" s="14"/>
      <c r="F92" s="15"/>
    </row>
    <row r="93" spans="1:6" ht="15.75">
      <c r="A93" s="53"/>
      <c r="B93" s="538" t="s">
        <v>1158</v>
      </c>
      <c r="C93" s="533"/>
      <c r="D93" s="533"/>
      <c r="E93" s="14"/>
      <c r="F93" s="15"/>
    </row>
    <row r="94" spans="1:6" ht="15.75">
      <c r="A94" s="53"/>
      <c r="B94" s="538" t="s">
        <v>1159</v>
      </c>
      <c r="C94" s="533"/>
      <c r="D94" s="533"/>
      <c r="E94" s="14"/>
      <c r="F94" s="15"/>
    </row>
    <row r="95" spans="1:6" ht="15.75">
      <c r="A95" s="53"/>
      <c r="B95" s="538" t="s">
        <v>1160</v>
      </c>
      <c r="C95" s="533"/>
      <c r="D95" s="533"/>
      <c r="E95" s="14"/>
      <c r="F95" s="15"/>
    </row>
    <row r="96" spans="1:6" ht="15.75">
      <c r="A96" s="53"/>
      <c r="B96" s="35"/>
      <c r="C96" s="533" t="s">
        <v>930</v>
      </c>
      <c r="D96" s="533">
        <v>2</v>
      </c>
      <c r="E96" s="30"/>
      <c r="F96" s="539"/>
    </row>
    <row r="97" spans="1:6" ht="15.75">
      <c r="A97" s="53"/>
      <c r="B97" s="35"/>
      <c r="C97" s="533"/>
      <c r="D97" s="533"/>
      <c r="E97" s="30"/>
      <c r="F97" s="540"/>
    </row>
    <row r="98" spans="1:6" ht="99" customHeight="1">
      <c r="A98" s="527">
        <v>4</v>
      </c>
      <c r="B98" s="541" t="s">
        <v>1259</v>
      </c>
      <c r="C98" s="28"/>
      <c r="D98" s="29"/>
      <c r="E98" s="30"/>
      <c r="F98" s="31"/>
    </row>
    <row r="99" spans="1:6" ht="18.75">
      <c r="A99" s="52"/>
      <c r="B99" s="528" t="s">
        <v>1945</v>
      </c>
      <c r="C99" s="28"/>
      <c r="D99" s="29"/>
      <c r="E99" s="30"/>
      <c r="F99" s="31"/>
    </row>
    <row r="100" spans="1:6" ht="15.75">
      <c r="A100" s="52"/>
      <c r="B100" s="518" t="s">
        <v>1161</v>
      </c>
      <c r="C100" s="28"/>
      <c r="D100" s="29"/>
      <c r="E100" s="30"/>
      <c r="F100" s="31"/>
    </row>
    <row r="101" spans="1:6" ht="15.75">
      <c r="A101" s="52"/>
      <c r="B101" s="528" t="s">
        <v>1162</v>
      </c>
      <c r="C101" s="28"/>
      <c r="D101" s="29"/>
      <c r="E101" s="30"/>
      <c r="F101" s="31"/>
    </row>
    <row r="102" spans="1:6" ht="15.75">
      <c r="A102" s="52"/>
      <c r="B102" s="29"/>
      <c r="C102" s="34" t="s">
        <v>347</v>
      </c>
      <c r="D102" s="35">
        <v>1</v>
      </c>
      <c r="E102" s="30"/>
      <c r="F102" s="31"/>
    </row>
    <row r="103" spans="1:6" ht="15.75">
      <c r="A103" s="52"/>
      <c r="B103" s="29"/>
      <c r="C103" s="34"/>
      <c r="D103" s="35"/>
      <c r="E103" s="30"/>
      <c r="F103" s="31"/>
    </row>
    <row r="104" spans="1:6" ht="63">
      <c r="A104" s="527">
        <v>5</v>
      </c>
      <c r="B104" s="542" t="s">
        <v>1260</v>
      </c>
      <c r="C104" s="34"/>
      <c r="D104" s="518"/>
      <c r="E104" s="22"/>
      <c r="F104" s="23"/>
    </row>
    <row r="105" spans="1:6" ht="15.75">
      <c r="A105" s="52"/>
      <c r="B105" s="543" t="s">
        <v>610</v>
      </c>
      <c r="C105" s="542"/>
      <c r="D105" s="518"/>
      <c r="E105" s="22"/>
      <c r="F105" s="23"/>
    </row>
    <row r="106" spans="1:6" ht="15.75">
      <c r="A106" s="52"/>
      <c r="B106" s="543" t="s">
        <v>1163</v>
      </c>
      <c r="C106" s="542"/>
      <c r="D106" s="518"/>
      <c r="E106" s="22"/>
      <c r="F106" s="23"/>
    </row>
    <row r="107" spans="1:6" ht="15.75">
      <c r="A107" s="52"/>
      <c r="B107" s="543" t="s">
        <v>1164</v>
      </c>
      <c r="C107" s="542"/>
      <c r="D107" s="533"/>
      <c r="E107" s="14"/>
      <c r="F107" s="23"/>
    </row>
    <row r="108" spans="1:6" ht="15.75">
      <c r="A108" s="52"/>
      <c r="B108" s="518" t="s">
        <v>1165</v>
      </c>
      <c r="C108" s="28"/>
      <c r="D108" s="533"/>
      <c r="E108" s="14"/>
      <c r="F108" s="23"/>
    </row>
    <row r="109" spans="1:6" ht="15.75">
      <c r="A109" s="52"/>
      <c r="B109" s="528" t="s">
        <v>1166</v>
      </c>
      <c r="C109" s="28"/>
      <c r="D109" s="533"/>
      <c r="E109" s="14"/>
      <c r="F109" s="23"/>
    </row>
    <row r="110" spans="1:6" ht="15.75">
      <c r="A110" s="52"/>
      <c r="B110" s="29"/>
      <c r="C110" s="34" t="s">
        <v>347</v>
      </c>
      <c r="D110" s="35">
        <v>2</v>
      </c>
      <c r="E110" s="30"/>
      <c r="F110" s="31"/>
    </row>
    <row r="111" spans="1:6" ht="15.75">
      <c r="A111" s="52"/>
      <c r="B111" s="29"/>
      <c r="C111" s="28"/>
      <c r="D111" s="29"/>
      <c r="E111" s="30"/>
      <c r="F111" s="31"/>
    </row>
    <row r="112" spans="1:6" ht="47.25">
      <c r="A112" s="527">
        <v>6.1</v>
      </c>
      <c r="B112" s="49" t="s">
        <v>1167</v>
      </c>
      <c r="C112" s="28"/>
      <c r="D112" s="35"/>
      <c r="E112" s="44"/>
      <c r="F112" s="544"/>
    </row>
    <row r="113" spans="1:6" ht="15.75">
      <c r="A113" s="527"/>
      <c r="B113" s="49" t="s">
        <v>1168</v>
      </c>
      <c r="C113" s="28"/>
      <c r="D113" s="35"/>
      <c r="E113" s="44"/>
      <c r="F113" s="544"/>
    </row>
    <row r="114" spans="1:6" ht="15.75">
      <c r="A114" s="527"/>
      <c r="B114" s="545" t="s">
        <v>1169</v>
      </c>
      <c r="C114" s="28"/>
      <c r="D114" s="35"/>
      <c r="E114" s="44"/>
      <c r="F114" s="544"/>
    </row>
    <row r="115" spans="1:6" ht="15.75">
      <c r="A115" s="527"/>
      <c r="B115" s="545" t="s">
        <v>1170</v>
      </c>
      <c r="C115" s="28"/>
      <c r="D115" s="35"/>
      <c r="E115" s="44"/>
      <c r="F115" s="544"/>
    </row>
    <row r="116" spans="1:6" ht="15.75">
      <c r="A116" s="527"/>
      <c r="B116" s="545" t="s">
        <v>1171</v>
      </c>
      <c r="C116" s="28"/>
      <c r="D116" s="35"/>
      <c r="E116" s="44"/>
      <c r="F116" s="544"/>
    </row>
    <row r="117" spans="1:6" ht="15.75">
      <c r="A117" s="527"/>
      <c r="B117" s="545" t="s">
        <v>1172</v>
      </c>
      <c r="C117" s="28"/>
      <c r="D117" s="35"/>
      <c r="E117" s="44"/>
      <c r="F117" s="544"/>
    </row>
    <row r="118" spans="1:6" ht="15.75">
      <c r="A118" s="527"/>
      <c r="B118" s="545" t="s">
        <v>1173</v>
      </c>
      <c r="C118" s="28"/>
      <c r="D118" s="35"/>
      <c r="E118" s="44"/>
      <c r="F118" s="544"/>
    </row>
    <row r="119" spans="1:6" ht="31.5">
      <c r="A119" s="52"/>
      <c r="B119" s="546" t="s">
        <v>1174</v>
      </c>
      <c r="C119" s="28" t="s">
        <v>603</v>
      </c>
      <c r="D119" s="29">
        <v>1</v>
      </c>
      <c r="E119" s="30"/>
      <c r="F119" s="31"/>
    </row>
    <row r="120" spans="1:6" ht="15.75">
      <c r="A120" s="547"/>
      <c r="B120" s="548"/>
      <c r="C120" s="549"/>
      <c r="D120" s="550"/>
      <c r="E120" s="519"/>
      <c r="F120" s="544"/>
    </row>
    <row r="121" spans="1:6" ht="47.25">
      <c r="A121" s="527">
        <v>6.2</v>
      </c>
      <c r="B121" s="49" t="s">
        <v>1175</v>
      </c>
      <c r="C121" s="28"/>
      <c r="D121" s="35"/>
      <c r="E121" s="44"/>
      <c r="F121" s="544"/>
    </row>
    <row r="122" spans="1:6" ht="15.75">
      <c r="A122" s="527"/>
      <c r="B122" s="49" t="s">
        <v>1176</v>
      </c>
      <c r="C122" s="28"/>
      <c r="D122" s="35"/>
      <c r="E122" s="44"/>
      <c r="F122" s="544"/>
    </row>
    <row r="123" spans="1:6" ht="15.75">
      <c r="A123" s="527"/>
      <c r="B123" s="545" t="s">
        <v>1177</v>
      </c>
      <c r="C123" s="28"/>
      <c r="D123" s="35"/>
      <c r="E123" s="44"/>
      <c r="F123" s="544"/>
    </row>
    <row r="124" spans="1:6" ht="15.75">
      <c r="A124" s="527"/>
      <c r="B124" s="545" t="s">
        <v>1178</v>
      </c>
      <c r="C124" s="28"/>
      <c r="D124" s="35"/>
      <c r="E124" s="44"/>
      <c r="F124" s="544"/>
    </row>
    <row r="125" spans="1:6" ht="15.75">
      <c r="A125" s="527"/>
      <c r="B125" s="545" t="s">
        <v>1179</v>
      </c>
      <c r="C125" s="28"/>
      <c r="D125" s="35"/>
      <c r="E125" s="44"/>
      <c r="F125" s="544"/>
    </row>
    <row r="126" spans="1:6" ht="15.75">
      <c r="A126" s="527"/>
      <c r="B126" s="545" t="s">
        <v>1180</v>
      </c>
      <c r="C126" s="28"/>
      <c r="D126" s="35"/>
      <c r="E126" s="44"/>
      <c r="F126" s="544"/>
    </row>
    <row r="127" spans="1:6" ht="15.75">
      <c r="A127" s="527"/>
      <c r="B127" s="545" t="s">
        <v>1173</v>
      </c>
      <c r="C127" s="28"/>
      <c r="D127" s="35"/>
      <c r="E127" s="44"/>
      <c r="F127" s="544"/>
    </row>
    <row r="128" spans="1:6" ht="31.5">
      <c r="A128" s="52"/>
      <c r="B128" s="546" t="s">
        <v>1181</v>
      </c>
      <c r="C128" s="28" t="s">
        <v>603</v>
      </c>
      <c r="D128" s="29">
        <v>1</v>
      </c>
      <c r="E128" s="30"/>
      <c r="F128" s="31"/>
    </row>
    <row r="129" spans="1:6" ht="15.75">
      <c r="A129" s="52"/>
      <c r="B129" s="551"/>
      <c r="C129" s="28"/>
      <c r="D129" s="29"/>
      <c r="E129" s="30"/>
      <c r="F129" s="31"/>
    </row>
    <row r="130" spans="1:6" ht="47.25">
      <c r="A130" s="527">
        <v>7.1</v>
      </c>
      <c r="B130" s="49" t="s">
        <v>1167</v>
      </c>
      <c r="C130" s="28"/>
      <c r="D130" s="35"/>
      <c r="E130" s="44"/>
      <c r="F130" s="544"/>
    </row>
    <row r="131" spans="1:6" ht="15.75">
      <c r="A131" s="527"/>
      <c r="B131" s="49" t="s">
        <v>1182</v>
      </c>
      <c r="C131" s="28"/>
      <c r="D131" s="35"/>
      <c r="E131" s="44"/>
      <c r="F131" s="544"/>
    </row>
    <row r="132" spans="1:6" ht="15.75">
      <c r="A132" s="527"/>
      <c r="B132" s="545" t="s">
        <v>1183</v>
      </c>
      <c r="C132" s="28"/>
      <c r="D132" s="35"/>
      <c r="E132" s="44"/>
      <c r="F132" s="544"/>
    </row>
    <row r="133" spans="1:6" ht="15.75">
      <c r="A133" s="527"/>
      <c r="B133" s="545" t="s">
        <v>1184</v>
      </c>
      <c r="C133" s="28"/>
      <c r="D133" s="35"/>
      <c r="E133" s="44"/>
      <c r="F133" s="544"/>
    </row>
    <row r="134" spans="1:6" ht="15.75">
      <c r="A134" s="527"/>
      <c r="B134" s="545" t="s">
        <v>1185</v>
      </c>
      <c r="C134" s="28"/>
      <c r="D134" s="35"/>
      <c r="E134" s="44"/>
      <c r="F134" s="544"/>
    </row>
    <row r="135" spans="1:6" ht="15.75">
      <c r="A135" s="527"/>
      <c r="B135" s="545" t="s">
        <v>1186</v>
      </c>
      <c r="C135" s="28"/>
      <c r="D135" s="35"/>
      <c r="E135" s="44"/>
      <c r="F135" s="544"/>
    </row>
    <row r="136" spans="1:6" ht="15.75">
      <c r="A136" s="527"/>
      <c r="B136" s="545" t="s">
        <v>1180</v>
      </c>
      <c r="C136" s="28"/>
      <c r="D136" s="35"/>
      <c r="E136" s="44"/>
      <c r="F136" s="544"/>
    </row>
    <row r="137" spans="1:6" ht="15.75">
      <c r="A137" s="527"/>
      <c r="B137" s="545" t="s">
        <v>1187</v>
      </c>
      <c r="C137" s="28"/>
      <c r="D137" s="35"/>
      <c r="E137" s="44"/>
      <c r="F137" s="544"/>
    </row>
    <row r="138" spans="1:6" ht="31.5">
      <c r="A138" s="52"/>
      <c r="B138" s="546" t="s">
        <v>1174</v>
      </c>
      <c r="C138" s="28" t="s">
        <v>603</v>
      </c>
      <c r="D138" s="29">
        <v>1</v>
      </c>
      <c r="E138" s="30"/>
      <c r="F138" s="31"/>
    </row>
    <row r="139" spans="1:6" ht="15.75">
      <c r="A139" s="547"/>
      <c r="B139" s="548"/>
      <c r="C139" s="549"/>
      <c r="D139" s="550"/>
      <c r="E139" s="519"/>
      <c r="F139" s="544"/>
    </row>
    <row r="140" spans="1:6" ht="47.25">
      <c r="A140" s="527">
        <v>7.2</v>
      </c>
      <c r="B140" s="49" t="s">
        <v>1188</v>
      </c>
      <c r="C140" s="28"/>
      <c r="D140" s="35"/>
      <c r="E140" s="44"/>
      <c r="F140" s="544"/>
    </row>
    <row r="141" spans="1:6" ht="15.75">
      <c r="A141" s="527"/>
      <c r="B141" s="49" t="s">
        <v>1189</v>
      </c>
      <c r="C141" s="28"/>
      <c r="D141" s="35"/>
      <c r="E141" s="44"/>
      <c r="F141" s="544"/>
    </row>
    <row r="142" spans="1:6" ht="15.75">
      <c r="A142" s="527"/>
      <c r="B142" s="545" t="s">
        <v>1183</v>
      </c>
      <c r="C142" s="28"/>
      <c r="D142" s="35"/>
      <c r="E142" s="44"/>
      <c r="F142" s="544"/>
    </row>
    <row r="143" spans="1:6" ht="15.75">
      <c r="A143" s="527"/>
      <c r="B143" s="545" t="s">
        <v>1184</v>
      </c>
      <c r="C143" s="28"/>
      <c r="D143" s="35"/>
      <c r="E143" s="44"/>
      <c r="F143" s="544"/>
    </row>
    <row r="144" spans="1:6" ht="15.75">
      <c r="A144" s="527"/>
      <c r="B144" s="545" t="s">
        <v>1185</v>
      </c>
      <c r="C144" s="28"/>
      <c r="D144" s="35"/>
      <c r="E144" s="44"/>
      <c r="F144" s="544"/>
    </row>
    <row r="145" spans="1:6" ht="15.75">
      <c r="A145" s="527"/>
      <c r="B145" s="545" t="s">
        <v>1190</v>
      </c>
      <c r="C145" s="28"/>
      <c r="D145" s="35"/>
      <c r="E145" s="44"/>
      <c r="F145" s="544"/>
    </row>
    <row r="146" spans="1:6" ht="15.75">
      <c r="A146" s="527"/>
      <c r="B146" s="545" t="s">
        <v>1180</v>
      </c>
      <c r="C146" s="28"/>
      <c r="D146" s="35"/>
      <c r="E146" s="44"/>
      <c r="F146" s="544"/>
    </row>
    <row r="147" spans="1:6" ht="15.75">
      <c r="A147" s="527"/>
      <c r="B147" s="545" t="s">
        <v>1173</v>
      </c>
      <c r="C147" s="28"/>
      <c r="D147" s="35"/>
      <c r="E147" s="44"/>
      <c r="F147" s="544"/>
    </row>
    <row r="148" spans="1:6" ht="31.5">
      <c r="A148" s="52"/>
      <c r="B148" s="546" t="s">
        <v>1181</v>
      </c>
      <c r="C148" s="28" t="s">
        <v>603</v>
      </c>
      <c r="D148" s="29">
        <v>1</v>
      </c>
      <c r="E148" s="30"/>
      <c r="F148" s="31"/>
    </row>
    <row r="149" spans="1:6" ht="15.75">
      <c r="A149" s="52"/>
      <c r="B149" s="551"/>
      <c r="C149" s="28"/>
      <c r="D149" s="29"/>
      <c r="E149" s="30"/>
      <c r="F149" s="31"/>
    </row>
    <row r="150" spans="1:6" ht="47.25">
      <c r="A150" s="527">
        <v>8</v>
      </c>
      <c r="B150" s="546" t="s">
        <v>1191</v>
      </c>
      <c r="C150" s="28"/>
      <c r="D150" s="29"/>
      <c r="E150" s="30"/>
      <c r="F150" s="31"/>
    </row>
    <row r="151" spans="1:6" ht="15.75">
      <c r="A151" s="52"/>
      <c r="B151" s="552" t="s">
        <v>1192</v>
      </c>
      <c r="C151" s="28"/>
      <c r="D151" s="29"/>
      <c r="E151" s="30"/>
      <c r="F151" s="31"/>
    </row>
    <row r="152" spans="1:6" ht="15.75">
      <c r="A152" s="52"/>
      <c r="B152" s="552" t="s">
        <v>1193</v>
      </c>
      <c r="C152" s="28"/>
      <c r="D152" s="29"/>
      <c r="E152" s="30"/>
      <c r="F152" s="31"/>
    </row>
    <row r="153" spans="1:6" ht="18.75">
      <c r="A153" s="52"/>
      <c r="B153" s="552" t="s">
        <v>1946</v>
      </c>
      <c r="C153" s="28"/>
      <c r="D153" s="29"/>
      <c r="E153" s="30"/>
      <c r="F153" s="31"/>
    </row>
    <row r="154" spans="1:6" ht="31.5">
      <c r="A154" s="52"/>
      <c r="B154" s="552" t="s">
        <v>1194</v>
      </c>
      <c r="C154" s="28"/>
      <c r="D154" s="29"/>
      <c r="E154" s="30"/>
      <c r="F154" s="31"/>
    </row>
    <row r="155" spans="1:6" ht="15.75">
      <c r="A155" s="52"/>
      <c r="B155" s="553" t="s">
        <v>1195</v>
      </c>
      <c r="C155" s="28"/>
      <c r="D155" s="29"/>
      <c r="E155" s="30"/>
      <c r="F155" s="31"/>
    </row>
    <row r="156" spans="1:6" ht="31.5">
      <c r="A156" s="52"/>
      <c r="B156" s="552" t="s">
        <v>1196</v>
      </c>
      <c r="C156" s="28"/>
      <c r="D156" s="29"/>
      <c r="E156" s="30"/>
      <c r="F156" s="31"/>
    </row>
    <row r="157" spans="1:6" ht="15.75">
      <c r="A157" s="52"/>
      <c r="B157" s="552" t="s">
        <v>1197</v>
      </c>
      <c r="C157" s="28"/>
      <c r="D157" s="29"/>
      <c r="E157" s="30"/>
      <c r="F157" s="31"/>
    </row>
    <row r="158" spans="1:6" ht="15.75">
      <c r="A158" s="52"/>
      <c r="B158" s="552" t="s">
        <v>1198</v>
      </c>
      <c r="C158" s="28"/>
      <c r="D158" s="29"/>
      <c r="E158" s="30"/>
      <c r="F158" s="31"/>
    </row>
    <row r="159" spans="1:6" ht="31.5">
      <c r="A159" s="52"/>
      <c r="B159" s="49" t="s">
        <v>1199</v>
      </c>
      <c r="C159" s="28"/>
      <c r="D159" s="29"/>
      <c r="E159" s="30"/>
      <c r="F159" s="31"/>
    </row>
    <row r="160" spans="1:6" ht="31.5">
      <c r="A160" s="52"/>
      <c r="B160" s="49" t="s">
        <v>1200</v>
      </c>
      <c r="C160" s="28"/>
      <c r="D160" s="29"/>
      <c r="E160" s="30"/>
      <c r="F160" s="31"/>
    </row>
    <row r="161" spans="1:6" ht="15.75">
      <c r="A161" s="52"/>
      <c r="B161" s="49" t="s">
        <v>1201</v>
      </c>
      <c r="C161" s="28"/>
      <c r="D161" s="29"/>
      <c r="E161" s="30"/>
      <c r="F161" s="31"/>
    </row>
    <row r="162" spans="1:6" ht="15.75">
      <c r="A162" s="52"/>
      <c r="B162" s="29"/>
      <c r="C162" s="34" t="s">
        <v>347</v>
      </c>
      <c r="D162" s="35">
        <v>1</v>
      </c>
      <c r="E162" s="30"/>
      <c r="F162" s="31"/>
    </row>
    <row r="163" spans="1:6" ht="15.75">
      <c r="A163" s="52"/>
      <c r="B163" s="29"/>
      <c r="C163" s="28"/>
      <c r="D163" s="29"/>
      <c r="E163" s="30"/>
      <c r="F163" s="31"/>
    </row>
    <row r="164" spans="1:6" ht="31.5">
      <c r="A164" s="554">
        <v>9</v>
      </c>
      <c r="B164" s="546" t="s">
        <v>511</v>
      </c>
      <c r="C164" s="28" t="s">
        <v>603</v>
      </c>
      <c r="D164" s="29">
        <v>1</v>
      </c>
      <c r="E164" s="30"/>
      <c r="F164" s="31"/>
    </row>
    <row r="165" spans="1:6" ht="15.75">
      <c r="A165" s="52"/>
      <c r="B165" s="546"/>
      <c r="C165" s="28"/>
      <c r="D165" s="29"/>
      <c r="E165" s="30"/>
      <c r="F165" s="31"/>
    </row>
    <row r="166" spans="1:6" ht="34.5">
      <c r="A166" s="554">
        <v>10</v>
      </c>
      <c r="B166" s="546" t="s">
        <v>1947</v>
      </c>
      <c r="C166" s="28" t="s">
        <v>603</v>
      </c>
      <c r="D166" s="29">
        <v>1</v>
      </c>
      <c r="E166" s="30"/>
      <c r="F166" s="31"/>
    </row>
    <row r="167" spans="1:6" ht="15.75">
      <c r="A167" s="555"/>
      <c r="B167" s="47"/>
      <c r="C167" s="46"/>
      <c r="D167" s="47"/>
      <c r="E167" s="48"/>
      <c r="F167" s="41"/>
    </row>
    <row r="168" spans="1:6" ht="15.75">
      <c r="A168" s="556" t="s">
        <v>512</v>
      </c>
      <c r="B168" s="25" t="s">
        <v>513</v>
      </c>
      <c r="C168" s="46"/>
      <c r="D168" s="47"/>
      <c r="E168" s="48"/>
      <c r="F168" s="41"/>
    </row>
    <row r="169" spans="1:6" ht="15.75">
      <c r="A169" s="557"/>
      <c r="B169" s="558"/>
      <c r="C169" s="559"/>
      <c r="D169" s="560"/>
      <c r="E169" s="561"/>
      <c r="F169" s="562"/>
    </row>
    <row r="170" spans="1:6" ht="31.5">
      <c r="A170" s="563">
        <v>11</v>
      </c>
      <c r="B170" s="564" t="s">
        <v>514</v>
      </c>
      <c r="C170" s="565"/>
      <c r="D170" s="566"/>
      <c r="E170" s="567"/>
      <c r="F170" s="568"/>
    </row>
    <row r="171" spans="1:6" ht="47.25">
      <c r="A171" s="569"/>
      <c r="B171" s="570" t="s">
        <v>515</v>
      </c>
      <c r="C171" s="559" t="s">
        <v>603</v>
      </c>
      <c r="D171" s="560">
        <v>1</v>
      </c>
      <c r="E171" s="561"/>
      <c r="F171" s="562"/>
    </row>
    <row r="172" spans="1:6" ht="47.25">
      <c r="A172" s="555"/>
      <c r="B172" s="571" t="s">
        <v>516</v>
      </c>
      <c r="C172" s="46" t="s">
        <v>603</v>
      </c>
      <c r="D172" s="47">
        <v>1</v>
      </c>
      <c r="E172" s="48"/>
      <c r="F172" s="41"/>
    </row>
    <row r="173" spans="1:6" ht="15.75">
      <c r="A173" s="555"/>
      <c r="B173" s="47"/>
      <c r="C173" s="46"/>
      <c r="D173" s="47"/>
      <c r="E173" s="48"/>
      <c r="F173" s="41"/>
    </row>
    <row r="174" spans="1:6" ht="47.25">
      <c r="A174" s="572" t="s">
        <v>721</v>
      </c>
      <c r="B174" s="573" t="s">
        <v>1261</v>
      </c>
      <c r="C174" s="34"/>
      <c r="D174" s="518"/>
      <c r="E174" s="22"/>
      <c r="F174" s="23"/>
    </row>
    <row r="175" spans="1:6" ht="15.75">
      <c r="A175" s="572"/>
      <c r="B175" s="28" t="s">
        <v>517</v>
      </c>
      <c r="C175" s="28" t="s">
        <v>603</v>
      </c>
      <c r="D175" s="574">
        <v>3</v>
      </c>
      <c r="E175" s="30"/>
      <c r="F175" s="31"/>
    </row>
    <row r="176" spans="1:6" ht="15.75">
      <c r="A176" s="572"/>
      <c r="B176" s="28" t="s">
        <v>518</v>
      </c>
      <c r="C176" s="28" t="s">
        <v>603</v>
      </c>
      <c r="D176" s="574">
        <v>3</v>
      </c>
      <c r="E176" s="30"/>
      <c r="F176" s="31"/>
    </row>
    <row r="177" spans="1:6" ht="15.75">
      <c r="A177" s="572"/>
      <c r="B177" s="28" t="s">
        <v>519</v>
      </c>
      <c r="C177" s="28" t="s">
        <v>603</v>
      </c>
      <c r="D177" s="574">
        <v>3</v>
      </c>
      <c r="E177" s="30"/>
      <c r="F177" s="31"/>
    </row>
    <row r="178" spans="1:6" ht="15.75">
      <c r="A178" s="572"/>
      <c r="B178" s="28" t="s">
        <v>520</v>
      </c>
      <c r="C178" s="28" t="s">
        <v>603</v>
      </c>
      <c r="D178" s="574">
        <v>8</v>
      </c>
      <c r="E178" s="30"/>
      <c r="F178" s="31"/>
    </row>
    <row r="179" spans="1:6" ht="15.75">
      <c r="A179" s="572"/>
      <c r="B179" s="28"/>
      <c r="C179" s="28"/>
      <c r="D179" s="29"/>
      <c r="E179" s="22"/>
      <c r="F179" s="23"/>
    </row>
    <row r="180" spans="1:6" ht="47.25">
      <c r="A180" s="572" t="s">
        <v>725</v>
      </c>
      <c r="B180" s="575" t="s">
        <v>1262</v>
      </c>
      <c r="C180" s="34"/>
      <c r="D180" s="518"/>
      <c r="E180" s="22"/>
      <c r="F180" s="23"/>
    </row>
    <row r="181" spans="1:6" ht="15.75">
      <c r="A181" s="572"/>
      <c r="B181" s="28" t="s">
        <v>517</v>
      </c>
      <c r="C181" s="28" t="s">
        <v>603</v>
      </c>
      <c r="D181" s="574">
        <v>1</v>
      </c>
      <c r="E181" s="30"/>
      <c r="F181" s="31"/>
    </row>
    <row r="182" spans="1:6" ht="15.75">
      <c r="A182" s="572"/>
      <c r="B182" s="28" t="s">
        <v>518</v>
      </c>
      <c r="C182" s="28" t="s">
        <v>603</v>
      </c>
      <c r="D182" s="574">
        <v>1</v>
      </c>
      <c r="E182" s="30"/>
      <c r="F182" s="31"/>
    </row>
    <row r="183" spans="1:6" ht="15.75">
      <c r="A183" s="572"/>
      <c r="B183" s="28" t="s">
        <v>519</v>
      </c>
      <c r="C183" s="28" t="s">
        <v>603</v>
      </c>
      <c r="D183" s="574">
        <v>1</v>
      </c>
      <c r="E183" s="30"/>
      <c r="F183" s="31"/>
    </row>
    <row r="184" spans="1:6" ht="15.75">
      <c r="A184" s="572"/>
      <c r="B184" s="28" t="s">
        <v>520</v>
      </c>
      <c r="C184" s="28" t="s">
        <v>603</v>
      </c>
      <c r="D184" s="574">
        <v>2</v>
      </c>
      <c r="E184" s="30"/>
      <c r="F184" s="31"/>
    </row>
    <row r="185" spans="1:6" ht="15.75">
      <c r="A185" s="572"/>
      <c r="B185" s="28"/>
      <c r="C185" s="28"/>
      <c r="D185" s="574"/>
      <c r="E185" s="48"/>
      <c r="F185" s="41"/>
    </row>
    <row r="186" spans="1:6" ht="78.75">
      <c r="A186" s="572" t="s">
        <v>611</v>
      </c>
      <c r="B186" s="575" t="s">
        <v>1263</v>
      </c>
      <c r="C186" s="34"/>
      <c r="D186" s="518"/>
      <c r="E186" s="22"/>
      <c r="F186" s="23"/>
    </row>
    <row r="187" spans="1:6" ht="15.75">
      <c r="A187" s="572"/>
      <c r="B187" s="575" t="s">
        <v>521</v>
      </c>
      <c r="C187" s="34"/>
      <c r="D187" s="518"/>
      <c r="E187" s="22"/>
      <c r="F187" s="23"/>
    </row>
    <row r="188" spans="1:6" ht="15.75">
      <c r="A188" s="572"/>
      <c r="B188" s="28" t="s">
        <v>522</v>
      </c>
      <c r="C188" s="28" t="s">
        <v>603</v>
      </c>
      <c r="D188" s="574">
        <v>1</v>
      </c>
      <c r="E188" s="30"/>
      <c r="F188" s="31"/>
    </row>
    <row r="189" spans="1:6" ht="15.75">
      <c r="A189" s="572"/>
      <c r="B189" s="28"/>
      <c r="C189" s="28"/>
      <c r="D189" s="574"/>
      <c r="E189" s="48"/>
      <c r="F189" s="41"/>
    </row>
    <row r="190" spans="1:6" ht="63">
      <c r="A190" s="572" t="s">
        <v>612</v>
      </c>
      <c r="B190" s="27" t="s">
        <v>523</v>
      </c>
      <c r="C190" s="34"/>
      <c r="D190" s="533"/>
      <c r="E190" s="14"/>
      <c r="F190" s="23"/>
    </row>
    <row r="191" spans="1:6" ht="15.75">
      <c r="A191" s="52"/>
      <c r="B191" s="34" t="s">
        <v>613</v>
      </c>
      <c r="C191" s="28" t="s">
        <v>603</v>
      </c>
      <c r="D191" s="35">
        <v>1</v>
      </c>
      <c r="E191" s="30"/>
      <c r="F191" s="31"/>
    </row>
    <row r="192" spans="1:6" ht="15.75">
      <c r="A192" s="52"/>
      <c r="B192" s="34" t="s">
        <v>614</v>
      </c>
      <c r="C192" s="28" t="s">
        <v>603</v>
      </c>
      <c r="D192" s="35">
        <v>1</v>
      </c>
      <c r="E192" s="30"/>
      <c r="F192" s="31"/>
    </row>
    <row r="193" spans="1:6" ht="15.75">
      <c r="A193" s="52"/>
      <c r="B193" s="34" t="s">
        <v>615</v>
      </c>
      <c r="C193" s="28" t="s">
        <v>603</v>
      </c>
      <c r="D193" s="35">
        <v>1</v>
      </c>
      <c r="E193" s="30"/>
      <c r="F193" s="31"/>
    </row>
    <row r="194" spans="1:6" ht="15.75">
      <c r="A194" s="52"/>
      <c r="B194" s="34"/>
      <c r="C194" s="34"/>
      <c r="D194" s="35"/>
      <c r="E194" s="14"/>
      <c r="F194" s="23"/>
    </row>
    <row r="195" spans="1:6" ht="47.25">
      <c r="A195" s="572" t="s">
        <v>616</v>
      </c>
      <c r="B195" s="27" t="s">
        <v>524</v>
      </c>
      <c r="C195" s="34"/>
      <c r="D195" s="35"/>
      <c r="E195" s="14"/>
      <c r="F195" s="23"/>
    </row>
    <row r="196" spans="1:6" ht="15.75">
      <c r="A196" s="52"/>
      <c r="B196" s="27" t="s">
        <v>617</v>
      </c>
      <c r="C196" s="34" t="s">
        <v>347</v>
      </c>
      <c r="D196" s="29">
        <v>4</v>
      </c>
      <c r="E196" s="30"/>
      <c r="F196" s="31"/>
    </row>
    <row r="197" spans="1:6" ht="15.75">
      <c r="A197" s="52"/>
      <c r="B197" s="34"/>
      <c r="C197" s="34"/>
      <c r="D197" s="35"/>
      <c r="E197" s="14"/>
      <c r="F197" s="23"/>
    </row>
    <row r="198" spans="1:6" ht="34.5">
      <c r="A198" s="572" t="s">
        <v>618</v>
      </c>
      <c r="B198" s="27" t="s">
        <v>1948</v>
      </c>
      <c r="C198" s="34"/>
      <c r="D198" s="518"/>
      <c r="E198" s="22"/>
      <c r="F198" s="23"/>
    </row>
    <row r="199" spans="1:6" ht="15.75">
      <c r="A199" s="52"/>
      <c r="B199" s="34"/>
      <c r="C199" s="34" t="s">
        <v>347</v>
      </c>
      <c r="D199" s="29">
        <v>12</v>
      </c>
      <c r="E199" s="30"/>
      <c r="F199" s="31"/>
    </row>
    <row r="200" spans="1:6" ht="15.75">
      <c r="A200" s="52"/>
      <c r="B200" s="576"/>
      <c r="C200" s="34"/>
      <c r="D200" s="29"/>
      <c r="E200" s="48"/>
      <c r="F200" s="41"/>
    </row>
    <row r="201" spans="1:6" ht="63">
      <c r="A201" s="572" t="s">
        <v>619</v>
      </c>
      <c r="B201" s="577" t="s">
        <v>525</v>
      </c>
      <c r="C201" s="34"/>
      <c r="D201" s="533"/>
      <c r="E201" s="14"/>
      <c r="F201" s="23"/>
    </row>
    <row r="202" spans="1:6" ht="15.75">
      <c r="A202" s="52"/>
      <c r="B202" s="576"/>
      <c r="C202" s="34" t="s">
        <v>347</v>
      </c>
      <c r="D202" s="35">
        <v>6</v>
      </c>
      <c r="E202" s="30"/>
      <c r="F202" s="31"/>
    </row>
    <row r="203" spans="1:6" ht="15.75">
      <c r="A203" s="52"/>
      <c r="B203" s="576"/>
      <c r="C203" s="34"/>
      <c r="D203" s="35"/>
      <c r="E203" s="14"/>
      <c r="F203" s="23"/>
    </row>
    <row r="204" spans="1:6" ht="31.5">
      <c r="A204" s="572" t="s">
        <v>620</v>
      </c>
      <c r="B204" s="575" t="s">
        <v>1264</v>
      </c>
      <c r="C204" s="34"/>
      <c r="D204" s="35"/>
      <c r="E204" s="14"/>
      <c r="F204" s="23"/>
    </row>
    <row r="205" spans="1:6" ht="15.75">
      <c r="A205" s="52"/>
      <c r="B205" s="577" t="s">
        <v>135</v>
      </c>
      <c r="C205" s="28" t="s">
        <v>603</v>
      </c>
      <c r="D205" s="35">
        <v>4</v>
      </c>
      <c r="E205" s="30"/>
      <c r="F205" s="31"/>
    </row>
    <row r="206" spans="1:6" ht="15.75">
      <c r="A206" s="52"/>
      <c r="B206" s="576"/>
      <c r="C206" s="34"/>
      <c r="D206" s="35"/>
      <c r="E206" s="14"/>
      <c r="F206" s="23"/>
    </row>
    <row r="207" spans="1:6" ht="47.25">
      <c r="A207" s="572" t="s">
        <v>136</v>
      </c>
      <c r="B207" s="575" t="s">
        <v>526</v>
      </c>
      <c r="C207" s="34"/>
      <c r="D207" s="533"/>
      <c r="E207" s="14"/>
      <c r="F207" s="23"/>
    </row>
    <row r="208" spans="1:6" ht="15.75">
      <c r="A208" s="578"/>
      <c r="B208" s="576"/>
      <c r="C208" s="28" t="s">
        <v>603</v>
      </c>
      <c r="D208" s="35">
        <v>8</v>
      </c>
      <c r="E208" s="30"/>
      <c r="F208" s="31"/>
    </row>
    <row r="209" spans="1:6" ht="15.75">
      <c r="A209" s="579"/>
      <c r="B209" s="13"/>
      <c r="C209" s="57"/>
      <c r="D209" s="533"/>
      <c r="E209" s="14"/>
      <c r="F209" s="580"/>
    </row>
    <row r="210" spans="1:6" ht="15.75">
      <c r="A210" s="556" t="s">
        <v>527</v>
      </c>
      <c r="B210" s="25" t="s">
        <v>528</v>
      </c>
      <c r="C210" s="57"/>
      <c r="D210" s="533"/>
      <c r="E210" s="14"/>
      <c r="F210" s="580"/>
    </row>
    <row r="211" spans="1:6" ht="15.75">
      <c r="A211" s="579"/>
      <c r="B211" s="13"/>
      <c r="C211" s="57"/>
      <c r="D211" s="533"/>
      <c r="E211" s="14"/>
      <c r="F211" s="580"/>
    </row>
    <row r="212" spans="1:6" ht="94.5">
      <c r="A212" s="527">
        <v>21</v>
      </c>
      <c r="B212" s="529" t="s">
        <v>1265</v>
      </c>
      <c r="C212" s="581"/>
      <c r="D212" s="531"/>
      <c r="E212" s="35"/>
      <c r="F212" s="582"/>
    </row>
    <row r="213" spans="1:6" ht="78.75">
      <c r="A213" s="527"/>
      <c r="B213" s="529" t="s">
        <v>529</v>
      </c>
      <c r="C213" s="581"/>
      <c r="D213" s="531"/>
      <c r="E213" s="35"/>
      <c r="F213" s="582"/>
    </row>
    <row r="214" spans="1:6" ht="15.75">
      <c r="A214" s="527"/>
      <c r="B214" s="529"/>
      <c r="C214" s="581"/>
      <c r="D214" s="531"/>
      <c r="E214" s="35"/>
      <c r="F214" s="582"/>
    </row>
    <row r="215" spans="1:6" ht="15.75">
      <c r="A215" s="554">
        <v>21.1</v>
      </c>
      <c r="B215" s="518" t="s">
        <v>530</v>
      </c>
      <c r="C215" s="581"/>
      <c r="D215" s="531"/>
      <c r="E215" s="29"/>
      <c r="F215" s="582"/>
    </row>
    <row r="216" spans="1:6" ht="18.75">
      <c r="A216" s="52"/>
      <c r="B216" s="528" t="s">
        <v>1949</v>
      </c>
      <c r="C216" s="581"/>
      <c r="D216" s="531"/>
      <c r="E216" s="29"/>
      <c r="F216" s="582"/>
    </row>
    <row r="217" spans="1:6" ht="47.25">
      <c r="A217" s="52"/>
      <c r="B217" s="529" t="s">
        <v>531</v>
      </c>
      <c r="C217" s="581"/>
      <c r="D217" s="531"/>
      <c r="E217" s="29"/>
      <c r="F217" s="31"/>
    </row>
    <row r="218" spans="1:6" ht="15.75">
      <c r="A218" s="52"/>
      <c r="B218" s="13"/>
      <c r="C218" s="34" t="s">
        <v>347</v>
      </c>
      <c r="D218" s="29">
        <v>3</v>
      </c>
      <c r="E218" s="583"/>
      <c r="F218" s="31"/>
    </row>
    <row r="219" spans="1:6" ht="15.75">
      <c r="A219" s="52"/>
      <c r="B219" s="528"/>
      <c r="C219" s="531"/>
      <c r="D219" s="29"/>
      <c r="E219" s="583"/>
      <c r="F219" s="31"/>
    </row>
    <row r="220" spans="1:6" ht="47.25">
      <c r="A220" s="554">
        <v>21.2</v>
      </c>
      <c r="B220" s="529" t="s">
        <v>532</v>
      </c>
      <c r="C220" s="531"/>
      <c r="D220" s="29"/>
      <c r="E220" s="583"/>
      <c r="F220" s="31"/>
    </row>
    <row r="221" spans="1:6" ht="15.75">
      <c r="A221" s="527"/>
      <c r="B221" s="13"/>
      <c r="C221" s="34" t="s">
        <v>347</v>
      </c>
      <c r="D221" s="29">
        <f>D218</f>
        <v>3</v>
      </c>
      <c r="E221" s="583"/>
      <c r="F221" s="31"/>
    </row>
    <row r="222" spans="1:6" ht="15.75">
      <c r="A222" s="52"/>
      <c r="B222" s="528"/>
      <c r="C222" s="531"/>
      <c r="D222" s="29"/>
      <c r="E222" s="583"/>
      <c r="F222" s="31"/>
    </row>
    <row r="223" spans="1:6" ht="15.75">
      <c r="A223" s="554">
        <v>21.3</v>
      </c>
      <c r="B223" s="529" t="s">
        <v>533</v>
      </c>
      <c r="C223" s="531"/>
      <c r="D223" s="29"/>
      <c r="E223" s="583"/>
      <c r="F223" s="31"/>
    </row>
    <row r="224" spans="1:6" ht="15.75">
      <c r="A224" s="527"/>
      <c r="B224" s="13"/>
      <c r="C224" s="34" t="s">
        <v>347</v>
      </c>
      <c r="D224" s="29">
        <f>D218*3</f>
        <v>9</v>
      </c>
      <c r="E224" s="583"/>
      <c r="F224" s="31"/>
    </row>
    <row r="225" spans="1:6" ht="15.75">
      <c r="A225" s="52"/>
      <c r="B225" s="528"/>
      <c r="C225" s="531"/>
      <c r="D225" s="29"/>
      <c r="E225" s="583"/>
      <c r="F225" s="31"/>
    </row>
    <row r="226" spans="1:6" ht="31.5">
      <c r="A226" s="554">
        <v>21.4</v>
      </c>
      <c r="B226" s="529" t="s">
        <v>534</v>
      </c>
      <c r="C226" s="531"/>
      <c r="D226" s="29"/>
      <c r="E226" s="583"/>
      <c r="F226" s="31"/>
    </row>
    <row r="227" spans="1:6" ht="15.75">
      <c r="A227" s="527"/>
      <c r="B227" s="13"/>
      <c r="C227" s="34" t="s">
        <v>347</v>
      </c>
      <c r="D227" s="29">
        <f>D218</f>
        <v>3</v>
      </c>
      <c r="E227" s="583"/>
      <c r="F227" s="31"/>
    </row>
    <row r="228" spans="1:6" ht="16.5" thickBot="1">
      <c r="A228" s="53"/>
      <c r="B228" s="534"/>
      <c r="C228" s="531"/>
      <c r="D228" s="35"/>
      <c r="E228" s="567"/>
      <c r="F228" s="568"/>
    </row>
    <row r="229" spans="1:6" ht="16.5" thickBot="1">
      <c r="A229" s="680" t="str">
        <f>A46</f>
        <v>Б</v>
      </c>
      <c r="B229" s="681" t="str">
        <f>B46</f>
        <v>ТОПЛОТНА ПОДСТАНИЦА</v>
      </c>
      <c r="C229" s="682"/>
      <c r="D229" s="685" t="s">
        <v>535</v>
      </c>
      <c r="E229" s="798"/>
      <c r="F229" s="798"/>
    </row>
    <row r="230" spans="1:6" ht="15.75">
      <c r="A230" s="584"/>
      <c r="B230" s="585"/>
      <c r="C230" s="586"/>
      <c r="D230" s="587"/>
      <c r="E230" s="588"/>
      <c r="F230" s="588"/>
    </row>
    <row r="231" spans="1:6" ht="16.5" thickBot="1">
      <c r="A231" s="589"/>
      <c r="B231" s="590"/>
      <c r="C231" s="591"/>
      <c r="D231" s="592"/>
      <c r="E231" s="593"/>
      <c r="F231" s="593"/>
    </row>
    <row r="232" spans="1:6" ht="16.5" thickBot="1">
      <c r="A232" s="680" t="s">
        <v>1296</v>
      </c>
      <c r="B232" s="686" t="s">
        <v>536</v>
      </c>
      <c r="C232" s="682"/>
      <c r="D232" s="683"/>
      <c r="E232" s="683"/>
      <c r="F232" s="684"/>
    </row>
    <row r="233" spans="1:6" ht="15.75">
      <c r="A233" s="56"/>
      <c r="B233" s="51"/>
      <c r="C233" s="18"/>
      <c r="D233" s="492"/>
      <c r="E233" s="594"/>
      <c r="F233" s="540"/>
    </row>
    <row r="234" spans="1:6" ht="94.5">
      <c r="A234" s="572" t="s">
        <v>138</v>
      </c>
      <c r="B234" s="4" t="s">
        <v>1266</v>
      </c>
      <c r="C234" s="28"/>
      <c r="D234" s="29"/>
      <c r="E234" s="30"/>
      <c r="F234" s="31"/>
    </row>
    <row r="235" spans="1:6" ht="15.75">
      <c r="A235" s="572"/>
      <c r="B235" s="5" t="s">
        <v>1267</v>
      </c>
      <c r="C235" s="28" t="s">
        <v>537</v>
      </c>
      <c r="D235" s="29">
        <v>682</v>
      </c>
      <c r="E235" s="30"/>
      <c r="F235" s="31"/>
    </row>
    <row r="236" spans="1:6" ht="15.75">
      <c r="A236" s="572"/>
      <c r="B236" s="595"/>
      <c r="C236" s="595"/>
      <c r="D236" s="595"/>
      <c r="E236" s="22"/>
      <c r="F236" s="23"/>
    </row>
    <row r="237" spans="1:6" ht="47.25">
      <c r="A237" s="572" t="s">
        <v>139</v>
      </c>
      <c r="B237" s="542" t="s">
        <v>1268</v>
      </c>
      <c r="C237" s="34"/>
      <c r="D237" s="518"/>
      <c r="E237" s="22"/>
      <c r="F237" s="23"/>
    </row>
    <row r="238" spans="1:6" ht="15.75">
      <c r="A238" s="572"/>
      <c r="B238" s="28" t="s">
        <v>140</v>
      </c>
      <c r="C238" s="28" t="s">
        <v>603</v>
      </c>
      <c r="D238" s="29">
        <v>75</v>
      </c>
      <c r="E238" s="30"/>
      <c r="F238" s="31"/>
    </row>
    <row r="239" spans="1:6" ht="15.75">
      <c r="A239" s="572"/>
      <c r="B239" s="595"/>
      <c r="C239" s="595"/>
      <c r="D239" s="595"/>
      <c r="E239" s="22"/>
      <c r="F239" s="23"/>
    </row>
    <row r="240" spans="1:6" ht="47.25">
      <c r="A240" s="572" t="s">
        <v>1032</v>
      </c>
      <c r="B240" s="542" t="s">
        <v>1269</v>
      </c>
      <c r="C240" s="34"/>
      <c r="D240" s="518"/>
      <c r="E240" s="22"/>
      <c r="F240" s="23"/>
    </row>
    <row r="241" spans="1:6" ht="15.75">
      <c r="A241" s="572"/>
      <c r="B241" s="28" t="s">
        <v>140</v>
      </c>
      <c r="C241" s="28" t="s">
        <v>603</v>
      </c>
      <c r="D241" s="29">
        <f>D238</f>
        <v>75</v>
      </c>
      <c r="E241" s="30"/>
      <c r="F241" s="31"/>
    </row>
    <row r="242" spans="1:6" ht="15.75">
      <c r="A242" s="572"/>
      <c r="B242" s="595"/>
      <c r="C242" s="595"/>
      <c r="D242" s="595"/>
      <c r="E242" s="22"/>
      <c r="F242" s="23"/>
    </row>
    <row r="243" spans="1:6" ht="63">
      <c r="A243" s="572" t="s">
        <v>1034</v>
      </c>
      <c r="B243" s="542" t="s">
        <v>538</v>
      </c>
      <c r="C243" s="34"/>
      <c r="D243" s="518"/>
      <c r="E243" s="22"/>
      <c r="F243" s="23"/>
    </row>
    <row r="244" spans="1:6" ht="15.75">
      <c r="A244" s="572"/>
      <c r="B244" s="34"/>
      <c r="C244" s="28" t="s">
        <v>603</v>
      </c>
      <c r="D244" s="29">
        <f>(D238)*4</f>
        <v>300</v>
      </c>
      <c r="E244" s="30"/>
      <c r="F244" s="31"/>
    </row>
    <row r="245" spans="1:6" ht="15.75">
      <c r="A245" s="572"/>
      <c r="B245" s="595"/>
      <c r="C245" s="595"/>
      <c r="D245" s="595"/>
      <c r="E245" s="22"/>
      <c r="F245" s="23"/>
    </row>
    <row r="246" spans="1:6" ht="63">
      <c r="A246" s="572" t="s">
        <v>141</v>
      </c>
      <c r="B246" s="542" t="s">
        <v>539</v>
      </c>
      <c r="C246" s="34"/>
      <c r="D246" s="518"/>
      <c r="E246" s="22"/>
      <c r="F246" s="23"/>
    </row>
    <row r="247" spans="1:6" ht="15.75">
      <c r="A247" s="572"/>
      <c r="B247" s="28" t="s">
        <v>221</v>
      </c>
      <c r="C247" s="28" t="s">
        <v>603</v>
      </c>
      <c r="D247" s="29">
        <f>(D238)*3</f>
        <v>225</v>
      </c>
      <c r="E247" s="30"/>
      <c r="F247" s="31"/>
    </row>
    <row r="248" spans="1:6" ht="15.75">
      <c r="A248" s="572"/>
      <c r="B248" s="595"/>
      <c r="C248" s="595"/>
      <c r="D248" s="595"/>
      <c r="E248" s="22"/>
      <c r="F248" s="23"/>
    </row>
    <row r="249" spans="1:6" ht="63">
      <c r="A249" s="572" t="s">
        <v>1222</v>
      </c>
      <c r="B249" s="542" t="s">
        <v>540</v>
      </c>
      <c r="C249" s="34"/>
      <c r="D249" s="518"/>
      <c r="E249" s="22"/>
      <c r="F249" s="23"/>
    </row>
    <row r="250" spans="1:6" ht="15.75">
      <c r="A250" s="578"/>
      <c r="B250" s="28" t="s">
        <v>196</v>
      </c>
      <c r="C250" s="28" t="s">
        <v>603</v>
      </c>
      <c r="D250" s="29">
        <f>D238</f>
        <v>75</v>
      </c>
      <c r="E250" s="30"/>
      <c r="F250" s="31"/>
    </row>
    <row r="251" spans="1:6" ht="15.75">
      <c r="A251" s="572"/>
      <c r="B251" s="595"/>
      <c r="C251" s="595"/>
      <c r="D251" s="595"/>
      <c r="E251" s="22"/>
      <c r="F251" s="23"/>
    </row>
    <row r="252" spans="1:6" ht="47.25">
      <c r="A252" s="572" t="s">
        <v>142</v>
      </c>
      <c r="B252" s="542" t="s">
        <v>541</v>
      </c>
      <c r="C252" s="34"/>
      <c r="D252" s="518"/>
      <c r="E252" s="22"/>
      <c r="F252" s="23"/>
    </row>
    <row r="253" spans="1:6" ht="15.75">
      <c r="A253" s="56"/>
      <c r="B253" s="565" t="s">
        <v>196</v>
      </c>
      <c r="C253" s="28" t="s">
        <v>603</v>
      </c>
      <c r="D253" s="566">
        <f>D250</f>
        <v>75</v>
      </c>
      <c r="E253" s="567"/>
      <c r="F253" s="568"/>
    </row>
    <row r="254" spans="1:6" ht="16.5" thickBot="1">
      <c r="A254" s="520"/>
      <c r="B254" s="521"/>
      <c r="C254" s="522"/>
      <c r="D254" s="523"/>
      <c r="E254" s="524"/>
      <c r="F254" s="525"/>
    </row>
    <row r="255" spans="1:6" ht="16.5" thickBot="1">
      <c r="A255" s="680" t="str">
        <f>A232</f>
        <v>В</v>
      </c>
      <c r="B255" s="681" t="str">
        <f>B232</f>
        <v>РАДИЈАТОРСКО ГРЕЈАЊЕ</v>
      </c>
      <c r="C255" s="682"/>
      <c r="D255" s="685" t="s">
        <v>535</v>
      </c>
      <c r="E255" s="798"/>
      <c r="F255" s="798"/>
    </row>
    <row r="256" spans="1:6" ht="15.75">
      <c r="A256" s="584"/>
      <c r="B256" s="585"/>
      <c r="C256" s="586"/>
      <c r="D256" s="587"/>
      <c r="E256" s="588"/>
      <c r="F256" s="588"/>
    </row>
    <row r="257" spans="1:6" ht="16.5" thickBot="1">
      <c r="A257" s="584"/>
      <c r="B257" s="585"/>
      <c r="C257" s="586"/>
      <c r="D257" s="587"/>
      <c r="E257" s="588"/>
      <c r="F257" s="588"/>
    </row>
    <row r="258" spans="1:6" ht="16.5" thickBot="1">
      <c r="A258" s="680" t="s">
        <v>1297</v>
      </c>
      <c r="B258" s="686" t="s">
        <v>542</v>
      </c>
      <c r="C258" s="682"/>
      <c r="D258" s="683"/>
      <c r="E258" s="683"/>
      <c r="F258" s="684"/>
    </row>
    <row r="259" spans="1:6" ht="15.75">
      <c r="A259" s="596"/>
      <c r="B259" s="12"/>
      <c r="C259" s="492"/>
      <c r="D259" s="597"/>
      <c r="E259" s="14"/>
      <c r="F259" s="15"/>
    </row>
    <row r="260" spans="1:6" ht="78.75">
      <c r="A260" s="53" t="s">
        <v>138</v>
      </c>
      <c r="B260" s="55" t="s">
        <v>543</v>
      </c>
      <c r="C260" s="13"/>
      <c r="D260" s="533"/>
      <c r="E260" s="14"/>
      <c r="F260" s="15"/>
    </row>
    <row r="261" spans="1:6" ht="15.75">
      <c r="A261" s="532"/>
      <c r="B261" s="531"/>
      <c r="C261" s="13"/>
      <c r="D261" s="533"/>
      <c r="E261" s="14"/>
      <c r="F261" s="15"/>
    </row>
    <row r="262" spans="1:6" ht="15.75">
      <c r="A262" s="532"/>
      <c r="B262" s="531" t="s">
        <v>143</v>
      </c>
      <c r="C262" s="13" t="s">
        <v>359</v>
      </c>
      <c r="D262" s="35">
        <f>ROUND(1.3*(262+52+6),0)</f>
        <v>416</v>
      </c>
      <c r="E262" s="598"/>
      <c r="F262" s="58"/>
    </row>
    <row r="263" spans="1:6" ht="15.75">
      <c r="A263" s="532"/>
      <c r="B263" s="531" t="s">
        <v>144</v>
      </c>
      <c r="C263" s="13" t="s">
        <v>359</v>
      </c>
      <c r="D263" s="35">
        <f>ROUND(1.3*(238+63+6),0)</f>
        <v>399</v>
      </c>
      <c r="E263" s="598"/>
      <c r="F263" s="58"/>
    </row>
    <row r="264" spans="1:6" ht="15.75">
      <c r="A264" s="532"/>
      <c r="B264" s="531" t="s">
        <v>145</v>
      </c>
      <c r="C264" s="13" t="s">
        <v>359</v>
      </c>
      <c r="D264" s="35">
        <f>ROUND(1.3*(216+138+12),0)</f>
        <v>476</v>
      </c>
      <c r="E264" s="598"/>
      <c r="F264" s="58"/>
    </row>
    <row r="265" spans="1:6" ht="15.75">
      <c r="A265" s="532"/>
      <c r="B265" s="531" t="s">
        <v>146</v>
      </c>
      <c r="C265" s="13" t="s">
        <v>359</v>
      </c>
      <c r="D265" s="35">
        <f>ROUND(1.3*(71+6),0)</f>
        <v>100</v>
      </c>
      <c r="E265" s="598"/>
      <c r="F265" s="58"/>
    </row>
    <row r="266" spans="1:6" ht="15.75">
      <c r="A266" s="532"/>
      <c r="B266" s="531" t="s">
        <v>147</v>
      </c>
      <c r="C266" s="13" t="s">
        <v>359</v>
      </c>
      <c r="D266" s="35">
        <f>ROUND(1.3*14,0)</f>
        <v>18</v>
      </c>
      <c r="E266" s="598"/>
      <c r="F266" s="58"/>
    </row>
    <row r="267" spans="1:6" ht="15.75">
      <c r="A267" s="532"/>
      <c r="B267" s="531" t="s">
        <v>148</v>
      </c>
      <c r="C267" s="13" t="s">
        <v>359</v>
      </c>
      <c r="D267" s="35">
        <f>ROUND(1.3*56,0)</f>
        <v>73</v>
      </c>
      <c r="E267" s="598"/>
      <c r="F267" s="58"/>
    </row>
    <row r="268" spans="1:6" ht="15.75">
      <c r="A268" s="532"/>
      <c r="B268" s="531" t="s">
        <v>149</v>
      </c>
      <c r="C268" s="13" t="s">
        <v>359</v>
      </c>
      <c r="D268" s="35">
        <f>ROUND(1.3*(59+6),0)</f>
        <v>85</v>
      </c>
      <c r="E268" s="598"/>
      <c r="F268" s="58"/>
    </row>
    <row r="269" spans="1:6" ht="15.75">
      <c r="A269" s="532"/>
      <c r="B269" s="531" t="s">
        <v>150</v>
      </c>
      <c r="C269" s="13" t="s">
        <v>359</v>
      </c>
      <c r="D269" s="35">
        <f>ROUND(1.3*20,0)</f>
        <v>26</v>
      </c>
      <c r="E269" s="598"/>
      <c r="F269" s="58"/>
    </row>
    <row r="270" spans="1:6" ht="15.75">
      <c r="A270" s="53"/>
      <c r="B270" s="13"/>
      <c r="C270" s="13"/>
      <c r="D270" s="599"/>
      <c r="E270" s="14"/>
      <c r="F270" s="15"/>
    </row>
    <row r="271" spans="1:6" ht="126">
      <c r="A271" s="53" t="s">
        <v>139</v>
      </c>
      <c r="B271" s="600" t="s">
        <v>544</v>
      </c>
      <c r="C271" s="13"/>
      <c r="D271" s="599"/>
      <c r="E271" s="14"/>
      <c r="F271" s="15"/>
    </row>
    <row r="272" spans="1:6" ht="15.75">
      <c r="A272" s="53"/>
      <c r="B272" s="531"/>
      <c r="C272" s="531"/>
      <c r="D272" s="601">
        <v>0.5</v>
      </c>
      <c r="E272" s="30"/>
      <c r="F272" s="58"/>
    </row>
    <row r="273" spans="1:6" ht="15.75">
      <c r="A273" s="53"/>
      <c r="B273" s="13"/>
      <c r="C273" s="13"/>
      <c r="D273" s="533"/>
      <c r="E273" s="14"/>
      <c r="F273" s="15"/>
    </row>
    <row r="274" spans="1:6" ht="47.25">
      <c r="A274" s="53" t="s">
        <v>1032</v>
      </c>
      <c r="B274" s="602" t="s">
        <v>526</v>
      </c>
      <c r="C274" s="13"/>
      <c r="D274" s="533"/>
      <c r="E274" s="14"/>
      <c r="F274" s="15"/>
    </row>
    <row r="275" spans="1:6" ht="15.75">
      <c r="A275" s="532"/>
      <c r="B275" s="13"/>
      <c r="C275" s="13" t="s">
        <v>603</v>
      </c>
      <c r="D275" s="35">
        <v>10</v>
      </c>
      <c r="E275" s="30"/>
      <c r="F275" s="58"/>
    </row>
    <row r="276" spans="1:6" ht="15.75">
      <c r="A276" s="603"/>
      <c r="B276" s="12"/>
      <c r="C276" s="13"/>
      <c r="D276" s="533"/>
      <c r="E276" s="14"/>
      <c r="F276" s="15"/>
    </row>
    <row r="277" spans="1:6" ht="47.25">
      <c r="A277" s="53" t="s">
        <v>1034</v>
      </c>
      <c r="B277" s="55" t="s">
        <v>545</v>
      </c>
      <c r="C277" s="55"/>
      <c r="D277" s="533"/>
      <c r="E277" s="14"/>
      <c r="F277" s="15"/>
    </row>
    <row r="278" spans="1:6" ht="18.75">
      <c r="A278" s="53"/>
      <c r="B278" s="531" t="s">
        <v>221</v>
      </c>
      <c r="C278" s="531" t="s">
        <v>1950</v>
      </c>
      <c r="D278" s="599" t="e">
        <f>#REF!*1.2</f>
        <v>#REF!</v>
      </c>
      <c r="E278" s="30"/>
      <c r="F278" s="58"/>
    </row>
    <row r="279" spans="1:6" ht="15.75">
      <c r="A279" s="53"/>
      <c r="B279" s="13"/>
      <c r="C279" s="13"/>
      <c r="D279" s="533"/>
      <c r="E279" s="14"/>
      <c r="F279" s="15"/>
    </row>
    <row r="280" spans="1:6" ht="78.75">
      <c r="A280" s="53" t="s">
        <v>141</v>
      </c>
      <c r="B280" s="55" t="s">
        <v>1270</v>
      </c>
      <c r="C280" s="13"/>
      <c r="D280" s="533"/>
      <c r="E280" s="44"/>
      <c r="F280" s="604"/>
    </row>
    <row r="281" spans="1:6" ht="18.75">
      <c r="A281" s="53"/>
      <c r="B281" s="33"/>
      <c r="C281" s="531" t="s">
        <v>1950</v>
      </c>
      <c r="D281" s="599" t="e">
        <f>D278*0.4</f>
        <v>#REF!</v>
      </c>
      <c r="E281" s="30"/>
      <c r="F281" s="58"/>
    </row>
    <row r="282" spans="1:6" ht="15.75">
      <c r="A282" s="53"/>
      <c r="B282" s="33"/>
      <c r="C282" s="531"/>
      <c r="D282" s="599"/>
      <c r="E282" s="48"/>
      <c r="F282" s="580"/>
    </row>
    <row r="283" spans="1:6" ht="47.25">
      <c r="A283" s="554">
        <v>6</v>
      </c>
      <c r="B283" s="541" t="s">
        <v>546</v>
      </c>
      <c r="C283" s="34"/>
      <c r="D283" s="34"/>
      <c r="E283" s="519"/>
      <c r="F283" s="544"/>
    </row>
    <row r="284" spans="1:6" ht="15.75">
      <c r="A284" s="554"/>
      <c r="B284" s="34"/>
      <c r="C284" s="28" t="s">
        <v>694</v>
      </c>
      <c r="D284" s="518"/>
      <c r="E284" s="519"/>
      <c r="F284" s="58"/>
    </row>
    <row r="285" spans="1:6" ht="15.75">
      <c r="A285" s="554"/>
      <c r="B285" s="34"/>
      <c r="C285" s="34"/>
      <c r="D285" s="28"/>
      <c r="E285" s="519"/>
      <c r="F285" s="544"/>
    </row>
    <row r="286" spans="1:6" ht="15.75">
      <c r="A286" s="554">
        <v>7</v>
      </c>
      <c r="B286" s="34" t="s">
        <v>547</v>
      </c>
      <c r="C286" s="34"/>
      <c r="D286" s="34"/>
      <c r="E286" s="519"/>
      <c r="F286" s="544"/>
    </row>
    <row r="287" spans="1:6" ht="15.75">
      <c r="A287" s="605"/>
      <c r="B287" s="34" t="s">
        <v>548</v>
      </c>
      <c r="C287" s="29" t="s">
        <v>603</v>
      </c>
      <c r="D287" s="29">
        <v>8</v>
      </c>
      <c r="E287" s="30"/>
      <c r="F287" s="31"/>
    </row>
    <row r="288" spans="1:6" ht="16.5" thickBot="1">
      <c r="A288" s="532"/>
      <c r="B288" s="13"/>
      <c r="C288" s="13"/>
      <c r="D288" s="35"/>
      <c r="E288" s="688"/>
      <c r="F288" s="689"/>
    </row>
    <row r="289" spans="1:6" ht="16.5" thickBot="1">
      <c r="A289" s="680" t="str">
        <f>A258</f>
        <v>Г</v>
      </c>
      <c r="B289" s="687" t="str">
        <f>B258</f>
        <v>ЦЕВНА МРЕЖА И ПРИПАДАЈУЋА АРМАТУРА</v>
      </c>
      <c r="C289" s="682"/>
      <c r="D289" s="685" t="s">
        <v>535</v>
      </c>
      <c r="E289" s="798"/>
      <c r="F289" s="798"/>
    </row>
    <row r="290" spans="1:6" ht="15.75">
      <c r="A290" s="584"/>
      <c r="B290" s="585"/>
      <c r="C290" s="586"/>
      <c r="D290" s="587"/>
      <c r="E290" s="588"/>
      <c r="F290" s="588"/>
    </row>
    <row r="291" spans="1:6" ht="16.5" thickBot="1">
      <c r="A291" s="589"/>
      <c r="B291" s="590"/>
      <c r="C291" s="591"/>
      <c r="D291" s="592"/>
      <c r="E291" s="593"/>
      <c r="F291" s="593"/>
    </row>
    <row r="292" spans="1:6" ht="16.5" thickBot="1">
      <c r="A292" s="680" t="s">
        <v>549</v>
      </c>
      <c r="B292" s="686" t="s">
        <v>550</v>
      </c>
      <c r="C292" s="682"/>
      <c r="D292" s="683"/>
      <c r="E292" s="683"/>
      <c r="F292" s="684"/>
    </row>
    <row r="293" spans="1:6" ht="15.75">
      <c r="A293" s="56"/>
      <c r="B293" s="51"/>
      <c r="C293" s="18"/>
      <c r="D293" s="492"/>
      <c r="E293" s="594"/>
      <c r="F293" s="540"/>
    </row>
    <row r="294" spans="1:6" ht="15.75">
      <c r="A294" s="572" t="s">
        <v>138</v>
      </c>
      <c r="B294" s="606" t="s">
        <v>551</v>
      </c>
      <c r="C294" s="18"/>
      <c r="D294" s="492"/>
      <c r="E294" s="594"/>
      <c r="F294" s="540"/>
    </row>
    <row r="295" spans="1:6" ht="157.5">
      <c r="A295" s="572"/>
      <c r="B295" s="607" t="s">
        <v>552</v>
      </c>
      <c r="C295" s="34"/>
      <c r="D295" s="518"/>
      <c r="E295" s="519"/>
      <c r="F295" s="544"/>
    </row>
    <row r="296" spans="1:6" ht="15.75">
      <c r="A296" s="572"/>
      <c r="B296" s="541"/>
      <c r="C296" s="34"/>
      <c r="D296" s="518"/>
      <c r="E296" s="22"/>
      <c r="F296" s="23"/>
    </row>
    <row r="297" spans="1:6" ht="15.75">
      <c r="A297" s="572" t="s">
        <v>960</v>
      </c>
      <c r="B297" s="608" t="s">
        <v>1271</v>
      </c>
      <c r="C297" s="333"/>
      <c r="D297" s="566"/>
      <c r="E297" s="567"/>
      <c r="F297" s="568"/>
    </row>
    <row r="298" spans="1:6" ht="15.75">
      <c r="A298" s="572"/>
      <c r="B298" s="537" t="s">
        <v>553</v>
      </c>
      <c r="C298" s="333"/>
      <c r="D298" s="566"/>
      <c r="E298" s="567"/>
      <c r="F298" s="568"/>
    </row>
    <row r="299" spans="1:6" ht="173.25">
      <c r="A299" s="572" t="s">
        <v>961</v>
      </c>
      <c r="B299" s="609" t="s">
        <v>554</v>
      </c>
      <c r="C299" s="333"/>
      <c r="D299" s="566"/>
      <c r="E299" s="567"/>
      <c r="F299" s="568"/>
    </row>
    <row r="300" spans="1:6" ht="189">
      <c r="A300" s="572"/>
      <c r="B300" s="609" t="s">
        <v>1281</v>
      </c>
      <c r="C300" s="333"/>
      <c r="D300" s="566"/>
      <c r="E300" s="567"/>
      <c r="F300" s="568"/>
    </row>
    <row r="301" spans="1:6" ht="15.75">
      <c r="A301" s="572"/>
      <c r="B301" s="610" t="s">
        <v>555</v>
      </c>
      <c r="C301" s="333"/>
      <c r="D301" s="566"/>
      <c r="E301" s="567"/>
      <c r="F301" s="568"/>
    </row>
    <row r="302" spans="1:6" ht="15.75">
      <c r="A302" s="572"/>
      <c r="B302" s="530" t="s">
        <v>556</v>
      </c>
      <c r="C302" s="333"/>
      <c r="D302" s="566"/>
      <c r="E302" s="567"/>
      <c r="F302" s="568"/>
    </row>
    <row r="303" spans="1:6" ht="31.5">
      <c r="A303" s="572"/>
      <c r="B303" s="609" t="s">
        <v>1282</v>
      </c>
      <c r="C303" s="333"/>
      <c r="D303" s="566"/>
      <c r="E303" s="567"/>
      <c r="F303" s="568"/>
    </row>
    <row r="304" spans="1:6" ht="47.25">
      <c r="A304" s="572"/>
      <c r="B304" s="4" t="s">
        <v>557</v>
      </c>
      <c r="C304" s="333"/>
      <c r="D304" s="566"/>
      <c r="E304" s="567"/>
      <c r="F304" s="568"/>
    </row>
    <row r="305" spans="1:6" ht="15.75">
      <c r="A305" s="572"/>
      <c r="B305" s="610" t="s">
        <v>558</v>
      </c>
      <c r="C305" s="333"/>
      <c r="D305" s="566"/>
      <c r="E305" s="567"/>
      <c r="F305" s="568"/>
    </row>
    <row r="306" spans="1:6" ht="15.75">
      <c r="A306" s="572"/>
      <c r="B306" s="610" t="s">
        <v>559</v>
      </c>
      <c r="C306" s="333"/>
      <c r="D306" s="566"/>
      <c r="E306" s="567"/>
      <c r="F306" s="568"/>
    </row>
    <row r="307" spans="1:6" ht="15.75">
      <c r="A307" s="572"/>
      <c r="B307" s="610" t="s">
        <v>560</v>
      </c>
      <c r="C307" s="333"/>
      <c r="D307" s="566"/>
      <c r="E307" s="567"/>
      <c r="F307" s="568"/>
    </row>
    <row r="308" spans="1:6" ht="15.75">
      <c r="A308" s="572"/>
      <c r="B308" s="610" t="s">
        <v>1951</v>
      </c>
      <c r="C308" s="333"/>
      <c r="D308" s="566"/>
      <c r="E308" s="567"/>
      <c r="F308" s="568"/>
    </row>
    <row r="309" spans="1:6" ht="47.25">
      <c r="A309" s="572"/>
      <c r="B309" s="611" t="s">
        <v>561</v>
      </c>
      <c r="C309" s="333"/>
      <c r="D309" s="566"/>
      <c r="E309" s="567"/>
      <c r="F309" s="568"/>
    </row>
    <row r="310" spans="1:6" ht="15.75">
      <c r="A310" s="572"/>
      <c r="B310" s="610" t="s">
        <v>562</v>
      </c>
      <c r="C310" s="333"/>
      <c r="D310" s="566"/>
      <c r="E310" s="567"/>
      <c r="F310" s="568"/>
    </row>
    <row r="311" spans="1:6" ht="15.75">
      <c r="A311" s="572"/>
      <c r="B311" s="33"/>
      <c r="C311" s="28" t="s">
        <v>603</v>
      </c>
      <c r="D311" s="29">
        <v>1</v>
      </c>
      <c r="E311" s="30"/>
      <c r="F311" s="58"/>
    </row>
    <row r="312" spans="1:6" ht="15.75">
      <c r="A312" s="572"/>
      <c r="B312" s="541"/>
      <c r="C312" s="333"/>
      <c r="D312" s="612"/>
      <c r="E312" s="567"/>
      <c r="F312" s="568"/>
    </row>
    <row r="313" spans="1:6" ht="15.75">
      <c r="A313" s="572" t="s">
        <v>963</v>
      </c>
      <c r="B313" s="608" t="s">
        <v>1298</v>
      </c>
      <c r="C313" s="333"/>
      <c r="D313" s="566"/>
      <c r="E313" s="567"/>
      <c r="F313" s="568"/>
    </row>
    <row r="314" spans="1:6" ht="15.75">
      <c r="A314" s="572"/>
      <c r="B314" s="537" t="s">
        <v>563</v>
      </c>
      <c r="C314" s="333"/>
      <c r="D314" s="566"/>
      <c r="E314" s="567"/>
      <c r="F314" s="568"/>
    </row>
    <row r="315" spans="1:6" ht="180" customHeight="1">
      <c r="A315" s="572" t="s">
        <v>964</v>
      </c>
      <c r="B315" s="609" t="s">
        <v>564</v>
      </c>
      <c r="C315" s="333"/>
      <c r="D315" s="566"/>
      <c r="E315" s="567"/>
      <c r="F315" s="568"/>
    </row>
    <row r="316" spans="1:6" ht="192" customHeight="1">
      <c r="A316" s="572"/>
      <c r="B316" s="609" t="s">
        <v>1281</v>
      </c>
      <c r="C316" s="333"/>
      <c r="D316" s="566"/>
      <c r="E316" s="567"/>
      <c r="F316" s="568"/>
    </row>
    <row r="317" spans="1:6" ht="15.75">
      <c r="A317" s="572"/>
      <c r="B317" s="610" t="s">
        <v>565</v>
      </c>
      <c r="C317" s="333"/>
      <c r="D317" s="566"/>
      <c r="E317" s="567"/>
      <c r="F317" s="568"/>
    </row>
    <row r="318" spans="1:6" ht="15.75">
      <c r="A318" s="572"/>
      <c r="B318" s="530" t="s">
        <v>566</v>
      </c>
      <c r="C318" s="333"/>
      <c r="D318" s="566"/>
      <c r="E318" s="567"/>
      <c r="F318" s="568"/>
    </row>
    <row r="319" spans="1:6" ht="31.5">
      <c r="A319" s="572"/>
      <c r="B319" s="609" t="s">
        <v>1282</v>
      </c>
      <c r="C319" s="333"/>
      <c r="D319" s="566"/>
      <c r="E319" s="567"/>
      <c r="F319" s="568"/>
    </row>
    <row r="320" spans="1:6" ht="47.25">
      <c r="A320" s="572"/>
      <c r="B320" s="4" t="s">
        <v>567</v>
      </c>
      <c r="C320" s="333"/>
      <c r="D320" s="566"/>
      <c r="E320" s="567"/>
      <c r="F320" s="568"/>
    </row>
    <row r="321" spans="1:6" ht="15.75">
      <c r="A321" s="572"/>
      <c r="B321" s="610" t="s">
        <v>568</v>
      </c>
      <c r="C321" s="333"/>
      <c r="D321" s="566"/>
      <c r="E321" s="567"/>
      <c r="F321" s="568"/>
    </row>
    <row r="322" spans="1:6" ht="15.75">
      <c r="A322" s="572"/>
      <c r="B322" s="610" t="s">
        <v>569</v>
      </c>
      <c r="C322" s="333"/>
      <c r="D322" s="566"/>
      <c r="E322" s="567"/>
      <c r="F322" s="568"/>
    </row>
    <row r="323" spans="1:6" ht="15.75">
      <c r="A323" s="572"/>
      <c r="B323" s="610" t="s">
        <v>570</v>
      </c>
      <c r="C323" s="333"/>
      <c r="D323" s="566"/>
      <c r="E323" s="567"/>
      <c r="F323" s="568"/>
    </row>
    <row r="324" spans="1:6" ht="15.75">
      <c r="A324" s="572"/>
      <c r="B324" s="610" t="s">
        <v>1952</v>
      </c>
      <c r="C324" s="34"/>
      <c r="D324" s="29"/>
      <c r="E324" s="30"/>
      <c r="F324" s="31"/>
    </row>
    <row r="325" spans="1:6" ht="47.25">
      <c r="A325" s="572"/>
      <c r="B325" s="611" t="s">
        <v>571</v>
      </c>
      <c r="C325" s="333"/>
      <c r="D325" s="566"/>
      <c r="E325" s="567"/>
      <c r="F325" s="568"/>
    </row>
    <row r="326" spans="1:6" ht="15.75">
      <c r="A326" s="572"/>
      <c r="B326" s="610" t="s">
        <v>562</v>
      </c>
      <c r="C326" s="333"/>
      <c r="D326" s="566"/>
      <c r="E326" s="567"/>
      <c r="F326" s="568"/>
    </row>
    <row r="327" spans="1:6" ht="15.75">
      <c r="A327" s="572"/>
      <c r="B327" s="33"/>
      <c r="C327" s="28" t="s">
        <v>603</v>
      </c>
      <c r="D327" s="29">
        <v>1</v>
      </c>
      <c r="E327" s="30"/>
      <c r="F327" s="58"/>
    </row>
    <row r="328" spans="1:6" ht="15.75">
      <c r="A328" s="572"/>
      <c r="B328" s="33"/>
      <c r="C328" s="34"/>
      <c r="D328" s="29"/>
      <c r="E328" s="30"/>
      <c r="F328" s="31"/>
    </row>
    <row r="329" spans="1:6" ht="173.25">
      <c r="A329" s="572" t="s">
        <v>965</v>
      </c>
      <c r="B329" s="609" t="s">
        <v>554</v>
      </c>
      <c r="C329" s="333"/>
      <c r="D329" s="566"/>
      <c r="E329" s="567"/>
      <c r="F329" s="568"/>
    </row>
    <row r="330" spans="1:6" ht="189">
      <c r="A330" s="572"/>
      <c r="B330" s="609" t="s">
        <v>1281</v>
      </c>
      <c r="C330" s="333"/>
      <c r="D330" s="566"/>
      <c r="E330" s="567"/>
      <c r="F330" s="568"/>
    </row>
    <row r="331" spans="1:6" ht="15.75">
      <c r="A331" s="572"/>
      <c r="B331" s="610" t="s">
        <v>555</v>
      </c>
      <c r="C331" s="333"/>
      <c r="D331" s="566"/>
      <c r="E331" s="567"/>
      <c r="F331" s="568"/>
    </row>
    <row r="332" spans="1:6" ht="15.75">
      <c r="A332" s="572"/>
      <c r="B332" s="530" t="s">
        <v>572</v>
      </c>
      <c r="C332" s="333"/>
      <c r="D332" s="566"/>
      <c r="E332" s="567"/>
      <c r="F332" s="568"/>
    </row>
    <row r="333" spans="1:6" ht="31.5">
      <c r="A333" s="572"/>
      <c r="B333" s="609" t="s">
        <v>1282</v>
      </c>
      <c r="C333" s="333"/>
      <c r="D333" s="566"/>
      <c r="E333" s="567"/>
      <c r="F333" s="568"/>
    </row>
    <row r="334" spans="1:6" ht="47.25">
      <c r="A334" s="572"/>
      <c r="B334" s="4" t="s">
        <v>573</v>
      </c>
      <c r="C334" s="333"/>
      <c r="D334" s="566"/>
      <c r="E334" s="567"/>
      <c r="F334" s="568"/>
    </row>
    <row r="335" spans="1:6" ht="15.75">
      <c r="A335" s="572"/>
      <c r="B335" s="610" t="s">
        <v>568</v>
      </c>
      <c r="C335" s="333"/>
      <c r="D335" s="566"/>
      <c r="E335" s="567"/>
      <c r="F335" s="568"/>
    </row>
    <row r="336" spans="1:6" ht="15.75">
      <c r="A336" s="572"/>
      <c r="B336" s="610" t="s">
        <v>569</v>
      </c>
      <c r="C336" s="333"/>
      <c r="D336" s="566"/>
      <c r="E336" s="567"/>
      <c r="F336" s="568"/>
    </row>
    <row r="337" spans="1:6" ht="15.75">
      <c r="A337" s="572"/>
      <c r="B337" s="610" t="s">
        <v>574</v>
      </c>
      <c r="C337" s="333"/>
      <c r="D337" s="566"/>
      <c r="E337" s="567"/>
      <c r="F337" s="568"/>
    </row>
    <row r="338" spans="1:6" ht="15.75">
      <c r="A338" s="572"/>
      <c r="B338" s="610" t="s">
        <v>1953</v>
      </c>
      <c r="C338" s="333"/>
      <c r="D338" s="566"/>
      <c r="E338" s="567"/>
      <c r="F338" s="568"/>
    </row>
    <row r="339" spans="1:6" ht="47.25">
      <c r="A339" s="572"/>
      <c r="B339" s="611" t="s">
        <v>575</v>
      </c>
      <c r="C339" s="333"/>
      <c r="D339" s="566"/>
      <c r="E339" s="567"/>
      <c r="F339" s="568"/>
    </row>
    <row r="340" spans="1:6" ht="15.75">
      <c r="A340" s="572"/>
      <c r="B340" s="610" t="s">
        <v>962</v>
      </c>
      <c r="C340" s="333"/>
      <c r="D340" s="566"/>
      <c r="E340" s="567"/>
      <c r="F340" s="568"/>
    </row>
    <row r="341" spans="1:6" ht="15.75">
      <c r="A341" s="572"/>
      <c r="B341" s="33"/>
      <c r="C341" s="28" t="s">
        <v>603</v>
      </c>
      <c r="D341" s="29">
        <v>1</v>
      </c>
      <c r="E341" s="30"/>
      <c r="F341" s="58"/>
    </row>
    <row r="342" spans="1:6" ht="15.75">
      <c r="A342" s="572"/>
      <c r="B342" s="33"/>
      <c r="C342" s="333"/>
      <c r="D342" s="566"/>
      <c r="E342" s="567"/>
      <c r="F342" s="568"/>
    </row>
    <row r="343" spans="1:6" ht="15.75">
      <c r="A343" s="572" t="s">
        <v>966</v>
      </c>
      <c r="B343" s="608" t="s">
        <v>1299</v>
      </c>
      <c r="C343" s="333"/>
      <c r="D343" s="566"/>
      <c r="E343" s="567"/>
      <c r="F343" s="568"/>
    </row>
    <row r="344" spans="1:6" ht="15.75">
      <c r="A344" s="572"/>
      <c r="B344" s="537" t="s">
        <v>576</v>
      </c>
      <c r="C344" s="333"/>
      <c r="D344" s="566"/>
      <c r="E344" s="567"/>
      <c r="F344" s="568"/>
    </row>
    <row r="345" spans="1:6" ht="173.25">
      <c r="A345" s="572" t="s">
        <v>967</v>
      </c>
      <c r="B345" s="609" t="s">
        <v>577</v>
      </c>
      <c r="C345" s="333"/>
      <c r="D345" s="566"/>
      <c r="E345" s="567"/>
      <c r="F345" s="568"/>
    </row>
    <row r="346" spans="1:6" ht="189">
      <c r="A346" s="572"/>
      <c r="B346" s="609" t="s">
        <v>1281</v>
      </c>
      <c r="C346" s="333"/>
      <c r="D346" s="566"/>
      <c r="E346" s="567"/>
      <c r="F346" s="568"/>
    </row>
    <row r="347" spans="1:6" ht="15.75">
      <c r="A347" s="572"/>
      <c r="B347" s="610" t="s">
        <v>555</v>
      </c>
      <c r="C347" s="333"/>
      <c r="D347" s="566"/>
      <c r="E347" s="567"/>
      <c r="F347" s="568"/>
    </row>
    <row r="348" spans="1:6" ht="15.75">
      <c r="A348" s="572"/>
      <c r="B348" s="530" t="s">
        <v>578</v>
      </c>
      <c r="C348" s="333"/>
      <c r="D348" s="566"/>
      <c r="E348" s="567"/>
      <c r="F348" s="568"/>
    </row>
    <row r="349" spans="1:6" ht="31.5">
      <c r="A349" s="572"/>
      <c r="B349" s="609" t="s">
        <v>1282</v>
      </c>
      <c r="C349" s="333"/>
      <c r="D349" s="566"/>
      <c r="E349" s="567"/>
      <c r="F349" s="568"/>
    </row>
    <row r="350" spans="1:6" ht="47.25">
      <c r="A350" s="572"/>
      <c r="B350" s="4" t="s">
        <v>579</v>
      </c>
      <c r="C350" s="333"/>
      <c r="D350" s="566"/>
      <c r="E350" s="567"/>
      <c r="F350" s="568"/>
    </row>
    <row r="351" spans="1:6" ht="15.75">
      <c r="A351" s="572"/>
      <c r="B351" s="610" t="s">
        <v>568</v>
      </c>
      <c r="C351" s="333"/>
      <c r="D351" s="566"/>
      <c r="E351" s="567"/>
      <c r="F351" s="568"/>
    </row>
    <row r="352" spans="1:6" ht="15.75">
      <c r="A352" s="572"/>
      <c r="B352" s="610" t="s">
        <v>580</v>
      </c>
      <c r="C352" s="333"/>
      <c r="D352" s="566"/>
      <c r="E352" s="567"/>
      <c r="F352" s="568"/>
    </row>
    <row r="353" spans="1:6" ht="15.75">
      <c r="A353" s="572"/>
      <c r="B353" s="610" t="s">
        <v>581</v>
      </c>
      <c r="C353" s="333"/>
      <c r="D353" s="566"/>
      <c r="E353" s="567"/>
      <c r="F353" s="568"/>
    </row>
    <row r="354" spans="1:6" ht="15.75">
      <c r="A354" s="572"/>
      <c r="B354" s="610" t="s">
        <v>1954</v>
      </c>
      <c r="C354" s="34"/>
      <c r="D354" s="29"/>
      <c r="E354" s="30"/>
      <c r="F354" s="31"/>
    </row>
    <row r="355" spans="1:6" ht="47.25">
      <c r="A355" s="572"/>
      <c r="B355" s="611" t="s">
        <v>582</v>
      </c>
      <c r="C355" s="333"/>
      <c r="D355" s="566"/>
      <c r="E355" s="567"/>
      <c r="F355" s="568"/>
    </row>
    <row r="356" spans="1:6" ht="15.75">
      <c r="A356" s="572"/>
      <c r="B356" s="610" t="s">
        <v>562</v>
      </c>
      <c r="C356" s="333"/>
      <c r="D356" s="566"/>
      <c r="E356" s="567"/>
      <c r="F356" s="568"/>
    </row>
    <row r="357" spans="1:6" ht="15.75">
      <c r="A357" s="572"/>
      <c r="B357" s="33"/>
      <c r="C357" s="28" t="s">
        <v>603</v>
      </c>
      <c r="D357" s="29">
        <v>1</v>
      </c>
      <c r="E357" s="30"/>
      <c r="F357" s="58"/>
    </row>
    <row r="358" spans="1:6" ht="15.75">
      <c r="A358" s="572"/>
      <c r="B358" s="33"/>
      <c r="C358" s="333"/>
      <c r="D358" s="566"/>
      <c r="E358" s="567"/>
      <c r="F358" s="568"/>
    </row>
    <row r="359" spans="1:6" ht="15.75">
      <c r="A359" s="572" t="s">
        <v>968</v>
      </c>
      <c r="B359" s="608" t="s">
        <v>1300</v>
      </c>
      <c r="C359" s="333"/>
      <c r="D359" s="566"/>
      <c r="E359" s="567"/>
      <c r="F359" s="568"/>
    </row>
    <row r="360" spans="1:6" ht="15.75">
      <c r="A360" s="572"/>
      <c r="B360" s="537" t="s">
        <v>563</v>
      </c>
      <c r="C360" s="333"/>
      <c r="D360" s="566"/>
      <c r="E360" s="567"/>
      <c r="F360" s="568"/>
    </row>
    <row r="361" spans="1:6" ht="173.25">
      <c r="A361" s="572" t="s">
        <v>969</v>
      </c>
      <c r="B361" s="609" t="s">
        <v>577</v>
      </c>
      <c r="C361" s="333"/>
      <c r="D361" s="566"/>
      <c r="E361" s="567"/>
      <c r="F361" s="568"/>
    </row>
    <row r="362" spans="1:6" ht="189">
      <c r="A362" s="572"/>
      <c r="B362" s="609" t="s">
        <v>1281</v>
      </c>
      <c r="C362" s="333"/>
      <c r="D362" s="566"/>
      <c r="E362" s="567"/>
      <c r="F362" s="568"/>
    </row>
    <row r="363" spans="1:6" ht="15.75">
      <c r="A363" s="572"/>
      <c r="B363" s="610" t="s">
        <v>555</v>
      </c>
      <c r="C363" s="333"/>
      <c r="D363" s="566"/>
      <c r="E363" s="567"/>
      <c r="F363" s="568"/>
    </row>
    <row r="364" spans="1:6" ht="15.75">
      <c r="A364" s="572"/>
      <c r="B364" s="530" t="s">
        <v>583</v>
      </c>
      <c r="C364" s="333"/>
      <c r="D364" s="566"/>
      <c r="E364" s="567"/>
      <c r="F364" s="568"/>
    </row>
    <row r="365" spans="1:6" ht="31.5">
      <c r="A365" s="572"/>
      <c r="B365" s="609" t="s">
        <v>1282</v>
      </c>
      <c r="C365" s="333"/>
      <c r="D365" s="566"/>
      <c r="E365" s="567"/>
      <c r="F365" s="568"/>
    </row>
    <row r="366" spans="1:6" ht="47.25">
      <c r="A366" s="572"/>
      <c r="B366" s="4" t="s">
        <v>584</v>
      </c>
      <c r="C366" s="333"/>
      <c r="D366" s="566"/>
      <c r="E366" s="567"/>
      <c r="F366" s="568"/>
    </row>
    <row r="367" spans="1:6" ht="15.75">
      <c r="A367" s="572"/>
      <c r="B367" s="610" t="s">
        <v>568</v>
      </c>
      <c r="C367" s="333"/>
      <c r="D367" s="566"/>
      <c r="E367" s="567"/>
      <c r="F367" s="568"/>
    </row>
    <row r="368" spans="1:6" ht="15.75">
      <c r="A368" s="572"/>
      <c r="B368" s="610" t="s">
        <v>585</v>
      </c>
      <c r="C368" s="333"/>
      <c r="D368" s="566"/>
      <c r="E368" s="567"/>
      <c r="F368" s="568"/>
    </row>
    <row r="369" spans="1:6" ht="15.75">
      <c r="A369" s="572"/>
      <c r="B369" s="610" t="s">
        <v>581</v>
      </c>
      <c r="C369" s="333"/>
      <c r="D369" s="566"/>
      <c r="E369" s="567"/>
      <c r="F369" s="568"/>
    </row>
    <row r="370" spans="1:6" ht="15.75">
      <c r="A370" s="572"/>
      <c r="B370" s="610" t="s">
        <v>1955</v>
      </c>
      <c r="C370" s="333"/>
      <c r="D370" s="566"/>
      <c r="E370" s="567"/>
      <c r="F370" s="568"/>
    </row>
    <row r="371" spans="1:6" ht="47.25">
      <c r="A371" s="572"/>
      <c r="B371" s="611" t="s">
        <v>586</v>
      </c>
      <c r="C371" s="333"/>
      <c r="D371" s="566"/>
      <c r="E371" s="567"/>
      <c r="F371" s="568"/>
    </row>
    <row r="372" spans="1:6" ht="15.75">
      <c r="A372" s="572"/>
      <c r="B372" s="610" t="s">
        <v>562</v>
      </c>
      <c r="C372" s="333"/>
      <c r="D372" s="566"/>
      <c r="E372" s="567"/>
      <c r="F372" s="568"/>
    </row>
    <row r="373" spans="1:6" ht="15.75">
      <c r="A373" s="572"/>
      <c r="B373" s="33"/>
      <c r="C373" s="28" t="s">
        <v>603</v>
      </c>
      <c r="D373" s="29">
        <v>1</v>
      </c>
      <c r="E373" s="30"/>
      <c r="F373" s="58"/>
    </row>
    <row r="374" spans="1:6" ht="15.75">
      <c r="A374" s="572"/>
      <c r="B374" s="33"/>
      <c r="C374" s="333"/>
      <c r="D374" s="566"/>
      <c r="E374" s="567"/>
      <c r="F374" s="568"/>
    </row>
    <row r="375" spans="1:6" ht="15.75">
      <c r="A375" s="572" t="s">
        <v>139</v>
      </c>
      <c r="B375" s="606" t="s">
        <v>587</v>
      </c>
      <c r="C375" s="333"/>
      <c r="D375" s="566"/>
      <c r="E375" s="567"/>
      <c r="F375" s="568"/>
    </row>
    <row r="376" spans="1:6" ht="15.75">
      <c r="A376" s="572"/>
      <c r="B376" s="33"/>
      <c r="C376" s="333"/>
      <c r="D376" s="566"/>
      <c r="E376" s="567"/>
      <c r="F376" s="568"/>
    </row>
    <row r="377" spans="1:6" ht="15.75">
      <c r="A377" s="572" t="s">
        <v>970</v>
      </c>
      <c r="B377" s="33" t="s">
        <v>588</v>
      </c>
      <c r="C377" s="333"/>
      <c r="D377" s="566"/>
      <c r="E377" s="567"/>
      <c r="F377" s="568"/>
    </row>
    <row r="378" spans="1:6" ht="15.75">
      <c r="A378" s="572"/>
      <c r="B378" s="33"/>
      <c r="C378" s="333"/>
      <c r="D378" s="566"/>
      <c r="E378" s="567"/>
      <c r="F378" s="568"/>
    </row>
    <row r="379" spans="1:6" ht="31.5">
      <c r="A379" s="572" t="s">
        <v>971</v>
      </c>
      <c r="B379" s="610" t="s">
        <v>589</v>
      </c>
      <c r="C379" s="333"/>
      <c r="D379" s="566"/>
      <c r="E379" s="567"/>
      <c r="F379" s="568"/>
    </row>
    <row r="380" spans="1:6" ht="15.75">
      <c r="A380" s="572"/>
      <c r="B380" s="610" t="s">
        <v>590</v>
      </c>
      <c r="C380" s="333"/>
      <c r="D380" s="566"/>
      <c r="E380" s="567"/>
      <c r="F380" s="568"/>
    </row>
    <row r="381" spans="1:6" ht="15.75">
      <c r="A381" s="572"/>
      <c r="B381" s="610" t="s">
        <v>591</v>
      </c>
      <c r="C381" s="333"/>
      <c r="D381" s="566"/>
      <c r="E381" s="567"/>
      <c r="F381" s="568"/>
    </row>
    <row r="382" spans="1:6" ht="15.75">
      <c r="A382" s="572"/>
      <c r="B382" s="610" t="s">
        <v>592</v>
      </c>
      <c r="C382" s="333"/>
      <c r="D382" s="566"/>
      <c r="E382" s="567"/>
      <c r="F382" s="568"/>
    </row>
    <row r="383" spans="1:6" ht="15.75">
      <c r="A383" s="572"/>
      <c r="B383" s="610" t="s">
        <v>593</v>
      </c>
      <c r="C383" s="333"/>
      <c r="D383" s="566"/>
      <c r="E383" s="567"/>
      <c r="F383" s="568"/>
    </row>
    <row r="384" spans="1:6" ht="31.5">
      <c r="A384" s="572"/>
      <c r="B384" s="610" t="s">
        <v>594</v>
      </c>
      <c r="C384" s="333"/>
      <c r="D384" s="566"/>
      <c r="E384" s="567"/>
      <c r="F384" s="568"/>
    </row>
    <row r="385" spans="1:6" ht="15.75">
      <c r="A385" s="572"/>
      <c r="B385" s="530" t="s">
        <v>595</v>
      </c>
      <c r="C385" s="333"/>
      <c r="D385" s="566"/>
      <c r="E385" s="567"/>
      <c r="F385" s="568"/>
    </row>
    <row r="386" spans="1:6" ht="15.75">
      <c r="A386" s="572"/>
      <c r="B386" s="610" t="s">
        <v>596</v>
      </c>
      <c r="C386" s="333"/>
      <c r="D386" s="566"/>
      <c r="E386" s="567"/>
      <c r="F386" s="568"/>
    </row>
    <row r="387" spans="1:6" ht="15.75">
      <c r="A387" s="572"/>
      <c r="B387" s="610" t="s">
        <v>597</v>
      </c>
      <c r="C387" s="333"/>
      <c r="D387" s="566"/>
      <c r="E387" s="567"/>
      <c r="F387" s="568"/>
    </row>
    <row r="388" spans="1:6" ht="47.25">
      <c r="A388" s="572"/>
      <c r="B388" s="611" t="s">
        <v>598</v>
      </c>
      <c r="C388" s="333"/>
      <c r="D388" s="566"/>
      <c r="E388" s="567"/>
      <c r="F388" s="568"/>
    </row>
    <row r="389" spans="1:6" ht="15.75">
      <c r="A389" s="572"/>
      <c r="B389" s="610" t="s">
        <v>599</v>
      </c>
      <c r="C389" s="333"/>
      <c r="D389" s="566"/>
      <c r="E389" s="567"/>
      <c r="F389" s="568"/>
    </row>
    <row r="390" spans="1:6" ht="15.75">
      <c r="A390" s="572"/>
      <c r="B390" s="610" t="s">
        <v>600</v>
      </c>
      <c r="C390" s="34"/>
      <c r="D390" s="29"/>
      <c r="E390" s="30"/>
      <c r="F390" s="31"/>
    </row>
    <row r="391" spans="1:6" ht="15.75">
      <c r="A391" s="572"/>
      <c r="B391" s="530" t="s">
        <v>775</v>
      </c>
      <c r="C391" s="333"/>
      <c r="D391" s="566"/>
      <c r="E391" s="567"/>
      <c r="F391" s="568"/>
    </row>
    <row r="392" spans="1:6" ht="15.75">
      <c r="A392" s="572"/>
      <c r="B392" s="610" t="s">
        <v>776</v>
      </c>
      <c r="C392" s="333"/>
      <c r="D392" s="566"/>
      <c r="E392" s="567"/>
      <c r="F392" s="568"/>
    </row>
    <row r="393" spans="1:6" ht="15.75">
      <c r="A393" s="572"/>
      <c r="B393" s="33"/>
      <c r="C393" s="28" t="s">
        <v>603</v>
      </c>
      <c r="D393" s="29">
        <v>16</v>
      </c>
      <c r="E393" s="30"/>
      <c r="F393" s="58"/>
    </row>
    <row r="394" spans="1:6" ht="15.75">
      <c r="A394" s="572"/>
      <c r="B394" s="33"/>
      <c r="C394" s="333"/>
      <c r="D394" s="566"/>
      <c r="E394" s="567"/>
      <c r="F394" s="568"/>
    </row>
    <row r="395" spans="1:6" ht="31.5">
      <c r="A395" s="572" t="s">
        <v>972</v>
      </c>
      <c r="B395" s="610" t="s">
        <v>589</v>
      </c>
      <c r="C395" s="333"/>
      <c r="D395" s="566"/>
      <c r="E395" s="567"/>
      <c r="F395" s="568"/>
    </row>
    <row r="396" spans="1:6" ht="15.75">
      <c r="A396" s="572"/>
      <c r="B396" s="610" t="s">
        <v>590</v>
      </c>
      <c r="C396" s="333"/>
      <c r="D396" s="566"/>
      <c r="E396" s="567"/>
      <c r="F396" s="568"/>
    </row>
    <row r="397" spans="1:6" ht="15.75">
      <c r="A397" s="572"/>
      <c r="B397" s="610" t="s">
        <v>591</v>
      </c>
      <c r="C397" s="333"/>
      <c r="D397" s="566"/>
      <c r="E397" s="567"/>
      <c r="F397" s="568"/>
    </row>
    <row r="398" spans="1:6" ht="15.75">
      <c r="A398" s="572"/>
      <c r="B398" s="610" t="s">
        <v>777</v>
      </c>
      <c r="C398" s="333"/>
      <c r="D398" s="566"/>
      <c r="E398" s="567"/>
      <c r="F398" s="568"/>
    </row>
    <row r="399" spans="1:6" ht="15.75">
      <c r="A399" s="572"/>
      <c r="B399" s="610" t="s">
        <v>593</v>
      </c>
      <c r="C399" s="333"/>
      <c r="D399" s="566"/>
      <c r="E399" s="567"/>
      <c r="F399" s="568"/>
    </row>
    <row r="400" spans="1:6" ht="20.25" customHeight="1">
      <c r="A400" s="572"/>
      <c r="B400" s="610" t="s">
        <v>594</v>
      </c>
      <c r="C400" s="333"/>
      <c r="D400" s="566"/>
      <c r="E400" s="567"/>
      <c r="F400" s="568"/>
    </row>
    <row r="401" spans="1:6" ht="15.75">
      <c r="A401" s="572"/>
      <c r="B401" s="530" t="s">
        <v>595</v>
      </c>
      <c r="C401" s="333"/>
      <c r="D401" s="566"/>
      <c r="E401" s="567"/>
      <c r="F401" s="568"/>
    </row>
    <row r="402" spans="1:6" ht="15.75">
      <c r="A402" s="572"/>
      <c r="B402" s="610" t="s">
        <v>778</v>
      </c>
      <c r="C402" s="333"/>
      <c r="D402" s="566"/>
      <c r="E402" s="567"/>
      <c r="F402" s="568"/>
    </row>
    <row r="403" spans="1:6" ht="15.75">
      <c r="A403" s="572"/>
      <c r="B403" s="610" t="s">
        <v>779</v>
      </c>
      <c r="C403" s="333"/>
      <c r="D403" s="566"/>
      <c r="E403" s="567"/>
      <c r="F403" s="568"/>
    </row>
    <row r="404" spans="1:6" ht="47.25">
      <c r="A404" s="572"/>
      <c r="B404" s="611" t="s">
        <v>780</v>
      </c>
      <c r="C404" s="333"/>
      <c r="D404" s="566"/>
      <c r="E404" s="567"/>
      <c r="F404" s="568"/>
    </row>
    <row r="405" spans="1:6" ht="15.75">
      <c r="A405" s="572"/>
      <c r="B405" s="610" t="s">
        <v>781</v>
      </c>
      <c r="C405" s="333"/>
      <c r="D405" s="566"/>
      <c r="E405" s="567"/>
      <c r="F405" s="568"/>
    </row>
    <row r="406" spans="1:6" ht="15.75">
      <c r="A406" s="572"/>
      <c r="B406" s="610" t="s">
        <v>782</v>
      </c>
      <c r="C406" s="333"/>
      <c r="D406" s="566"/>
      <c r="E406" s="567"/>
      <c r="F406" s="568"/>
    </row>
    <row r="407" spans="1:6" ht="15.75">
      <c r="A407" s="572"/>
      <c r="B407" s="530" t="s">
        <v>775</v>
      </c>
      <c r="C407" s="333"/>
      <c r="D407" s="566"/>
      <c r="E407" s="567"/>
      <c r="F407" s="568"/>
    </row>
    <row r="408" spans="1:6" ht="15.75">
      <c r="A408" s="572"/>
      <c r="B408" s="610" t="s">
        <v>776</v>
      </c>
      <c r="C408" s="333"/>
      <c r="D408" s="566"/>
      <c r="E408" s="567"/>
      <c r="F408" s="568"/>
    </row>
    <row r="409" spans="1:6" ht="15.75">
      <c r="A409" s="572"/>
      <c r="B409" s="33"/>
      <c r="C409" s="28" t="s">
        <v>603</v>
      </c>
      <c r="D409" s="29">
        <v>2</v>
      </c>
      <c r="E409" s="30"/>
      <c r="F409" s="58"/>
    </row>
    <row r="410" spans="1:6" ht="15.75">
      <c r="A410" s="53"/>
      <c r="B410" s="57"/>
      <c r="C410" s="613"/>
      <c r="D410" s="614"/>
      <c r="E410" s="567"/>
      <c r="F410" s="615"/>
    </row>
    <row r="411" spans="1:6" ht="31.5">
      <c r="A411" s="572" t="s">
        <v>973</v>
      </c>
      <c r="B411" s="610" t="s">
        <v>589</v>
      </c>
      <c r="C411" s="333"/>
      <c r="D411" s="566"/>
      <c r="E411" s="567"/>
      <c r="F411" s="568"/>
    </row>
    <row r="412" spans="1:6" ht="15.75">
      <c r="A412" s="572"/>
      <c r="B412" s="610" t="s">
        <v>590</v>
      </c>
      <c r="C412" s="333"/>
      <c r="D412" s="566"/>
      <c r="E412" s="567"/>
      <c r="F412" s="568"/>
    </row>
    <row r="413" spans="1:6" ht="15.75">
      <c r="A413" s="572"/>
      <c r="B413" s="610" t="s">
        <v>591</v>
      </c>
      <c r="C413" s="333"/>
      <c r="D413" s="566"/>
      <c r="E413" s="567"/>
      <c r="F413" s="568"/>
    </row>
    <row r="414" spans="1:6" ht="15.75">
      <c r="A414" s="572"/>
      <c r="B414" s="610" t="s">
        <v>777</v>
      </c>
      <c r="C414" s="333"/>
      <c r="D414" s="566"/>
      <c r="E414" s="567"/>
      <c r="F414" s="568"/>
    </row>
    <row r="415" spans="1:6" ht="15.75">
      <c r="A415" s="572"/>
      <c r="B415" s="610" t="s">
        <v>783</v>
      </c>
      <c r="C415" s="333"/>
      <c r="D415" s="566"/>
      <c r="E415" s="567"/>
      <c r="F415" s="568"/>
    </row>
    <row r="416" spans="1:6" ht="16.5" customHeight="1">
      <c r="A416" s="572"/>
      <c r="B416" s="610" t="s">
        <v>594</v>
      </c>
      <c r="C416" s="333"/>
      <c r="D416" s="566"/>
      <c r="E416" s="567"/>
      <c r="F416" s="568"/>
    </row>
    <row r="417" spans="1:6" ht="15.75">
      <c r="A417" s="572"/>
      <c r="B417" s="530" t="s">
        <v>595</v>
      </c>
      <c r="C417" s="333"/>
      <c r="D417" s="566"/>
      <c r="E417" s="567"/>
      <c r="F417" s="568"/>
    </row>
    <row r="418" spans="1:6" ht="15.75">
      <c r="A418" s="572"/>
      <c r="B418" s="610" t="s">
        <v>784</v>
      </c>
      <c r="C418" s="333"/>
      <c r="D418" s="566"/>
      <c r="E418" s="567"/>
      <c r="F418" s="568"/>
    </row>
    <row r="419" spans="1:6" ht="15.75">
      <c r="A419" s="572"/>
      <c r="B419" s="610" t="s">
        <v>779</v>
      </c>
      <c r="C419" s="333"/>
      <c r="D419" s="566"/>
      <c r="E419" s="567"/>
      <c r="F419" s="568"/>
    </row>
    <row r="420" spans="1:6" ht="47.25">
      <c r="A420" s="572"/>
      <c r="B420" s="611" t="s">
        <v>785</v>
      </c>
      <c r="C420" s="333"/>
      <c r="D420" s="566"/>
      <c r="E420" s="567"/>
      <c r="F420" s="568"/>
    </row>
    <row r="421" spans="1:6" ht="15.75">
      <c r="A421" s="572"/>
      <c r="B421" s="610" t="s">
        <v>781</v>
      </c>
      <c r="C421" s="333"/>
      <c r="D421" s="566"/>
      <c r="E421" s="567"/>
      <c r="F421" s="568"/>
    </row>
    <row r="422" spans="1:6" ht="15.75">
      <c r="A422" s="572"/>
      <c r="B422" s="610" t="s">
        <v>782</v>
      </c>
      <c r="C422" s="333"/>
      <c r="D422" s="566"/>
      <c r="E422" s="567"/>
      <c r="F422" s="568"/>
    </row>
    <row r="423" spans="1:6" ht="15.75">
      <c r="A423" s="572"/>
      <c r="B423" s="530" t="s">
        <v>775</v>
      </c>
      <c r="C423" s="333"/>
      <c r="D423" s="566"/>
      <c r="E423" s="567"/>
      <c r="F423" s="568"/>
    </row>
    <row r="424" spans="1:6" ht="15.75">
      <c r="A424" s="572"/>
      <c r="B424" s="610" t="s">
        <v>776</v>
      </c>
      <c r="C424" s="333"/>
      <c r="D424" s="566"/>
      <c r="E424" s="567"/>
      <c r="F424" s="568"/>
    </row>
    <row r="425" spans="1:6" ht="15.75">
      <c r="A425" s="572"/>
      <c r="B425" s="33"/>
      <c r="C425" s="28" t="s">
        <v>603</v>
      </c>
      <c r="D425" s="29">
        <v>5</v>
      </c>
      <c r="E425" s="30"/>
      <c r="F425" s="58"/>
    </row>
    <row r="426" spans="1:6" ht="15.75">
      <c r="A426" s="53"/>
      <c r="B426" s="57"/>
      <c r="C426" s="613"/>
      <c r="D426" s="614"/>
      <c r="E426" s="567"/>
      <c r="F426" s="615"/>
    </row>
    <row r="427" spans="1:6" ht="15.75">
      <c r="A427" s="53"/>
      <c r="B427" s="57"/>
      <c r="C427" s="613"/>
      <c r="D427" s="614"/>
      <c r="E427" s="567"/>
      <c r="F427" s="615"/>
    </row>
    <row r="428" spans="1:6" ht="31.5">
      <c r="A428" s="53" t="s">
        <v>974</v>
      </c>
      <c r="B428" s="530" t="s">
        <v>589</v>
      </c>
      <c r="C428" s="522"/>
      <c r="D428" s="614"/>
      <c r="E428" s="567"/>
      <c r="F428" s="615"/>
    </row>
    <row r="429" spans="1:6" ht="15.75">
      <c r="A429" s="53"/>
      <c r="B429" s="530" t="s">
        <v>786</v>
      </c>
      <c r="C429" s="522"/>
      <c r="D429" s="614"/>
      <c r="E429" s="567"/>
      <c r="F429" s="615"/>
    </row>
    <row r="430" spans="1:6" ht="15.75">
      <c r="A430" s="53"/>
      <c r="B430" s="530" t="s">
        <v>591</v>
      </c>
      <c r="C430" s="13"/>
      <c r="D430" s="35"/>
      <c r="E430" s="30"/>
      <c r="F430" s="58"/>
    </row>
    <row r="431" spans="1:6" ht="15.75">
      <c r="A431" s="53"/>
      <c r="B431" s="530" t="s">
        <v>777</v>
      </c>
      <c r="C431" s="522"/>
      <c r="D431" s="614"/>
      <c r="E431" s="567"/>
      <c r="F431" s="615"/>
    </row>
    <row r="432" spans="1:6" ht="18" customHeight="1">
      <c r="A432" s="53"/>
      <c r="B432" s="530" t="s">
        <v>594</v>
      </c>
      <c r="C432" s="522"/>
      <c r="D432" s="614"/>
      <c r="E432" s="567"/>
      <c r="F432" s="615"/>
    </row>
    <row r="433" spans="1:6" ht="15.75">
      <c r="A433" s="53"/>
      <c r="B433" s="530" t="s">
        <v>595</v>
      </c>
      <c r="C433" s="522"/>
      <c r="D433" s="614"/>
      <c r="E433" s="567"/>
      <c r="F433" s="615"/>
    </row>
    <row r="434" spans="1:6" ht="15.75">
      <c r="A434" s="53"/>
      <c r="B434" s="610" t="s">
        <v>787</v>
      </c>
      <c r="C434" s="522"/>
      <c r="D434" s="614"/>
      <c r="E434" s="567"/>
      <c r="F434" s="615"/>
    </row>
    <row r="435" spans="1:6" ht="15.75">
      <c r="A435" s="53"/>
      <c r="B435" s="610" t="s">
        <v>779</v>
      </c>
      <c r="C435" s="13"/>
      <c r="D435" s="35"/>
      <c r="E435" s="30"/>
      <c r="F435" s="58"/>
    </row>
    <row r="436" spans="1:6" ht="47.25">
      <c r="A436" s="572"/>
      <c r="B436" s="611" t="s">
        <v>788</v>
      </c>
      <c r="C436" s="333"/>
      <c r="D436" s="566"/>
      <c r="E436" s="567"/>
      <c r="F436" s="568"/>
    </row>
    <row r="437" spans="1:6" ht="15.75">
      <c r="A437" s="572"/>
      <c r="B437" s="530" t="s">
        <v>789</v>
      </c>
      <c r="C437" s="333"/>
      <c r="D437" s="566"/>
      <c r="E437" s="567"/>
      <c r="F437" s="568"/>
    </row>
    <row r="438" spans="1:6" ht="15.75">
      <c r="A438" s="572"/>
      <c r="B438" s="530" t="s">
        <v>790</v>
      </c>
      <c r="C438" s="333"/>
      <c r="D438" s="566"/>
      <c r="E438" s="567"/>
      <c r="F438" s="568"/>
    </row>
    <row r="439" spans="1:6" ht="15.75">
      <c r="A439" s="572"/>
      <c r="B439" s="530" t="s">
        <v>791</v>
      </c>
      <c r="C439" s="333"/>
      <c r="D439" s="566"/>
      <c r="E439" s="567"/>
      <c r="F439" s="568"/>
    </row>
    <row r="440" spans="1:6" ht="15.75">
      <c r="A440" s="572"/>
      <c r="B440" s="610" t="s">
        <v>792</v>
      </c>
      <c r="C440" s="333"/>
      <c r="D440" s="566"/>
      <c r="E440" s="567"/>
      <c r="F440" s="568"/>
    </row>
    <row r="441" spans="1:6" ht="15.75">
      <c r="A441" s="572"/>
      <c r="B441" s="33"/>
      <c r="C441" s="28" t="s">
        <v>603</v>
      </c>
      <c r="D441" s="29">
        <v>3</v>
      </c>
      <c r="E441" s="30"/>
      <c r="F441" s="58"/>
    </row>
    <row r="442" spans="1:6" ht="15.75">
      <c r="A442" s="572"/>
      <c r="B442" s="33"/>
      <c r="C442" s="565"/>
      <c r="D442" s="566"/>
      <c r="E442" s="567"/>
      <c r="F442" s="615"/>
    </row>
    <row r="443" spans="1:6" ht="31.5">
      <c r="A443" s="572" t="s">
        <v>975</v>
      </c>
      <c r="B443" s="530" t="s">
        <v>589</v>
      </c>
      <c r="C443" s="333"/>
      <c r="D443" s="566"/>
      <c r="E443" s="567"/>
      <c r="F443" s="568"/>
    </row>
    <row r="444" spans="1:6" ht="15.75">
      <c r="A444" s="572"/>
      <c r="B444" s="530" t="s">
        <v>786</v>
      </c>
      <c r="C444" s="333"/>
      <c r="D444" s="566"/>
      <c r="E444" s="567"/>
      <c r="F444" s="568"/>
    </row>
    <row r="445" spans="1:6" ht="15.75">
      <c r="A445" s="572"/>
      <c r="B445" s="530" t="s">
        <v>591</v>
      </c>
      <c r="C445" s="333"/>
      <c r="D445" s="566"/>
      <c r="E445" s="567"/>
      <c r="F445" s="568"/>
    </row>
    <row r="446" spans="1:6" ht="15.75">
      <c r="A446" s="572"/>
      <c r="B446" s="530" t="s">
        <v>592</v>
      </c>
      <c r="C446" s="333"/>
      <c r="D446" s="566"/>
      <c r="E446" s="567"/>
      <c r="F446" s="568"/>
    </row>
    <row r="447" spans="1:6" ht="21" customHeight="1">
      <c r="A447" s="572"/>
      <c r="B447" s="530" t="s">
        <v>793</v>
      </c>
      <c r="C447" s="333"/>
      <c r="D447" s="566"/>
      <c r="E447" s="567"/>
      <c r="F447" s="568"/>
    </row>
    <row r="448" spans="1:6" ht="15.75">
      <c r="A448" s="572"/>
      <c r="B448" s="530" t="s">
        <v>595</v>
      </c>
      <c r="C448" s="333"/>
      <c r="D448" s="566"/>
      <c r="E448" s="567"/>
      <c r="F448" s="568"/>
    </row>
    <row r="449" spans="1:6" ht="15.75">
      <c r="A449" s="572"/>
      <c r="B449" s="610" t="s">
        <v>794</v>
      </c>
      <c r="C449" s="333"/>
      <c r="D449" s="566"/>
      <c r="E449" s="567"/>
      <c r="F449" s="568"/>
    </row>
    <row r="450" spans="1:6" ht="15.75">
      <c r="A450" s="572"/>
      <c r="B450" s="610" t="s">
        <v>779</v>
      </c>
      <c r="C450" s="34"/>
      <c r="D450" s="29"/>
      <c r="E450" s="30"/>
      <c r="F450" s="31"/>
    </row>
    <row r="451" spans="1:6" ht="47.25">
      <c r="A451" s="572"/>
      <c r="B451" s="611" t="s">
        <v>795</v>
      </c>
      <c r="C451" s="333"/>
      <c r="D451" s="566"/>
      <c r="E451" s="567"/>
      <c r="F451" s="568"/>
    </row>
    <row r="452" spans="1:6" ht="15.75">
      <c r="A452" s="572"/>
      <c r="B452" s="530" t="s">
        <v>796</v>
      </c>
      <c r="C452" s="333"/>
      <c r="D452" s="566"/>
      <c r="E452" s="567"/>
      <c r="F452" s="568"/>
    </row>
    <row r="453" spans="1:6" ht="15.75">
      <c r="A453" s="572"/>
      <c r="B453" s="530" t="s">
        <v>797</v>
      </c>
      <c r="C453" s="333"/>
      <c r="D453" s="566"/>
      <c r="E453" s="567"/>
      <c r="F453" s="568"/>
    </row>
    <row r="454" spans="1:6" ht="15.75">
      <c r="A454" s="572"/>
      <c r="B454" s="530" t="s">
        <v>791</v>
      </c>
      <c r="C454" s="333"/>
      <c r="D454" s="566"/>
      <c r="E454" s="567"/>
      <c r="F454" s="568"/>
    </row>
    <row r="455" spans="1:6" ht="15.75">
      <c r="A455" s="572"/>
      <c r="B455" s="610" t="s">
        <v>792</v>
      </c>
      <c r="C455" s="333"/>
      <c r="D455" s="566"/>
      <c r="E455" s="567"/>
      <c r="F455" s="568"/>
    </row>
    <row r="456" spans="1:6" ht="15.75">
      <c r="A456" s="572"/>
      <c r="B456" s="610"/>
      <c r="C456" s="28" t="s">
        <v>603</v>
      </c>
      <c r="D456" s="29">
        <v>9</v>
      </c>
      <c r="E456" s="30"/>
      <c r="F456" s="58"/>
    </row>
    <row r="457" spans="1:6" ht="15.75">
      <c r="A457" s="572"/>
      <c r="B457" s="610"/>
      <c r="C457" s="28"/>
      <c r="D457" s="29"/>
      <c r="E457" s="30"/>
      <c r="F457" s="58"/>
    </row>
    <row r="458" spans="1:6" ht="31.5">
      <c r="A458" s="572" t="s">
        <v>976</v>
      </c>
      <c r="B458" s="530" t="s">
        <v>589</v>
      </c>
      <c r="C458" s="333"/>
      <c r="D458" s="566"/>
      <c r="E458" s="567"/>
      <c r="F458" s="568"/>
    </row>
    <row r="459" spans="1:6" ht="15.75">
      <c r="A459" s="572"/>
      <c r="B459" s="530" t="s">
        <v>798</v>
      </c>
      <c r="C459" s="333"/>
      <c r="D459" s="566"/>
      <c r="E459" s="567"/>
      <c r="F459" s="568"/>
    </row>
    <row r="460" spans="1:6" ht="15.75">
      <c r="A460" s="572"/>
      <c r="B460" s="530" t="s">
        <v>591</v>
      </c>
      <c r="C460" s="333"/>
      <c r="D460" s="566"/>
      <c r="E460" s="567"/>
      <c r="F460" s="568"/>
    </row>
    <row r="461" spans="1:6" ht="15.75">
      <c r="A461" s="572"/>
      <c r="B461" s="530" t="s">
        <v>592</v>
      </c>
      <c r="C461" s="333"/>
      <c r="D461" s="566"/>
      <c r="E461" s="567"/>
      <c r="F461" s="568"/>
    </row>
    <row r="462" spans="1:6" ht="31.5">
      <c r="A462" s="572"/>
      <c r="B462" s="530" t="s">
        <v>793</v>
      </c>
      <c r="C462" s="333"/>
      <c r="D462" s="566"/>
      <c r="E462" s="567"/>
      <c r="F462" s="568"/>
    </row>
    <row r="463" spans="1:6" ht="15.75">
      <c r="A463" s="572"/>
      <c r="B463" s="530" t="s">
        <v>595</v>
      </c>
      <c r="C463" s="333"/>
      <c r="D463" s="566"/>
      <c r="E463" s="567"/>
      <c r="F463" s="568"/>
    </row>
    <row r="464" spans="1:6" ht="15.75">
      <c r="A464" s="572"/>
      <c r="B464" s="610" t="s">
        <v>799</v>
      </c>
      <c r="C464" s="333"/>
      <c r="D464" s="566"/>
      <c r="E464" s="567"/>
      <c r="F464" s="568"/>
    </row>
    <row r="465" spans="1:6" ht="15.75">
      <c r="A465" s="572"/>
      <c r="B465" s="610" t="s">
        <v>779</v>
      </c>
      <c r="C465" s="34"/>
      <c r="D465" s="29"/>
      <c r="E465" s="30"/>
      <c r="F465" s="31"/>
    </row>
    <row r="466" spans="1:6" ht="47.25">
      <c r="A466" s="572"/>
      <c r="B466" s="611" t="s">
        <v>795</v>
      </c>
      <c r="C466" s="333"/>
      <c r="D466" s="566"/>
      <c r="E466" s="567"/>
      <c r="F466" s="568"/>
    </row>
    <row r="467" spans="1:6" ht="15.75">
      <c r="A467" s="572"/>
      <c r="B467" s="530" t="s">
        <v>800</v>
      </c>
      <c r="C467" s="333"/>
      <c r="D467" s="566"/>
      <c r="E467" s="567"/>
      <c r="F467" s="568"/>
    </row>
    <row r="468" spans="1:6" ht="15.75">
      <c r="A468" s="572"/>
      <c r="B468" s="530" t="s">
        <v>801</v>
      </c>
      <c r="C468" s="333"/>
      <c r="D468" s="566"/>
      <c r="E468" s="567"/>
      <c r="F468" s="568"/>
    </row>
    <row r="469" spans="1:6" ht="15.75">
      <c r="A469" s="572"/>
      <c r="B469" s="530" t="s">
        <v>802</v>
      </c>
      <c r="C469" s="333"/>
      <c r="D469" s="566"/>
      <c r="E469" s="567"/>
      <c r="F469" s="568"/>
    </row>
    <row r="470" spans="1:6" ht="15.75">
      <c r="A470" s="572"/>
      <c r="B470" s="610" t="s">
        <v>803</v>
      </c>
      <c r="C470" s="333"/>
      <c r="D470" s="566"/>
      <c r="E470" s="567"/>
      <c r="F470" s="568"/>
    </row>
    <row r="471" spans="1:6" ht="15.75">
      <c r="A471" s="572"/>
      <c r="B471" s="610"/>
      <c r="C471" s="28" t="s">
        <v>603</v>
      </c>
      <c r="D471" s="29">
        <v>6</v>
      </c>
      <c r="E471" s="30"/>
      <c r="F471" s="58"/>
    </row>
    <row r="472" spans="1:6" ht="15.75">
      <c r="A472" s="572"/>
      <c r="B472" s="33"/>
      <c r="C472" s="333"/>
      <c r="D472" s="566"/>
      <c r="E472" s="567"/>
      <c r="F472" s="568"/>
    </row>
    <row r="473" spans="1:6" ht="15.75">
      <c r="A473" s="572" t="s">
        <v>977</v>
      </c>
      <c r="B473" s="33" t="s">
        <v>1301</v>
      </c>
      <c r="C473" s="333"/>
      <c r="D473" s="566"/>
      <c r="E473" s="567"/>
      <c r="F473" s="568"/>
    </row>
    <row r="474" spans="1:6" ht="15.75">
      <c r="A474" s="572"/>
      <c r="B474" s="33"/>
      <c r="C474" s="333"/>
      <c r="D474" s="566"/>
      <c r="E474" s="567"/>
      <c r="F474" s="568"/>
    </row>
    <row r="475" spans="1:6" ht="31.5">
      <c r="A475" s="572" t="s">
        <v>978</v>
      </c>
      <c r="B475" s="610" t="s">
        <v>804</v>
      </c>
      <c r="C475" s="333"/>
      <c r="D475" s="566"/>
      <c r="E475" s="567"/>
      <c r="F475" s="568"/>
    </row>
    <row r="476" spans="1:6" ht="15.75">
      <c r="A476" s="572"/>
      <c r="B476" s="610" t="s">
        <v>786</v>
      </c>
      <c r="C476" s="333"/>
      <c r="D476" s="566"/>
      <c r="E476" s="567"/>
      <c r="F476" s="568"/>
    </row>
    <row r="477" spans="1:6" ht="15.75">
      <c r="A477" s="572"/>
      <c r="B477" s="610" t="s">
        <v>592</v>
      </c>
      <c r="C477" s="333"/>
      <c r="D477" s="566"/>
      <c r="E477" s="567"/>
      <c r="F477" s="568"/>
    </row>
    <row r="478" spans="1:6" ht="15.75">
      <c r="A478" s="572"/>
      <c r="B478" s="610" t="s">
        <v>593</v>
      </c>
      <c r="C478" s="333"/>
      <c r="D478" s="566"/>
      <c r="E478" s="567"/>
      <c r="F478" s="568"/>
    </row>
    <row r="479" spans="1:6" ht="31.5">
      <c r="A479" s="572"/>
      <c r="B479" s="610" t="s">
        <v>594</v>
      </c>
      <c r="C479" s="333"/>
      <c r="D479" s="566"/>
      <c r="E479" s="567"/>
      <c r="F479" s="568"/>
    </row>
    <row r="480" spans="1:6" ht="15.75">
      <c r="A480" s="572"/>
      <c r="B480" s="530" t="s">
        <v>595</v>
      </c>
      <c r="C480" s="333"/>
      <c r="D480" s="566"/>
      <c r="E480" s="567"/>
      <c r="F480" s="568"/>
    </row>
    <row r="481" spans="1:6" ht="15.75">
      <c r="A481" s="572"/>
      <c r="B481" s="610" t="s">
        <v>805</v>
      </c>
      <c r="C481" s="333"/>
      <c r="D481" s="566"/>
      <c r="E481" s="567"/>
      <c r="F481" s="568"/>
    </row>
    <row r="482" spans="1:6" ht="15.75">
      <c r="A482" s="572"/>
      <c r="B482" s="610" t="s">
        <v>779</v>
      </c>
      <c r="C482" s="333"/>
      <c r="D482" s="566"/>
      <c r="E482" s="567"/>
      <c r="F482" s="568"/>
    </row>
    <row r="483" spans="1:6" ht="47.25">
      <c r="A483" s="572"/>
      <c r="B483" s="611" t="s">
        <v>806</v>
      </c>
      <c r="C483" s="333"/>
      <c r="D483" s="566"/>
      <c r="E483" s="567"/>
      <c r="F483" s="568"/>
    </row>
    <row r="484" spans="1:6" ht="15.75">
      <c r="A484" s="572"/>
      <c r="B484" s="610" t="s">
        <v>807</v>
      </c>
      <c r="C484" s="333"/>
      <c r="D484" s="566"/>
      <c r="E484" s="567"/>
      <c r="F484" s="568"/>
    </row>
    <row r="485" spans="1:6" ht="15.75">
      <c r="A485" s="572"/>
      <c r="B485" s="610" t="s">
        <v>808</v>
      </c>
      <c r="C485" s="333"/>
      <c r="D485" s="566"/>
      <c r="E485" s="567"/>
      <c r="F485" s="568"/>
    </row>
    <row r="486" spans="1:6" ht="15.75">
      <c r="A486" s="572"/>
      <c r="B486" s="610" t="s">
        <v>809</v>
      </c>
      <c r="C486" s="333"/>
      <c r="D486" s="566"/>
      <c r="E486" s="567"/>
      <c r="F486" s="568"/>
    </row>
    <row r="487" spans="1:6" ht="15.75">
      <c r="A487" s="572"/>
      <c r="B487" s="610" t="s">
        <v>810</v>
      </c>
      <c r="C487" s="333"/>
      <c r="D487" s="566"/>
      <c r="E487" s="567"/>
      <c r="F487" s="568"/>
    </row>
    <row r="488" spans="1:6" ht="15.75">
      <c r="A488" s="572"/>
      <c r="B488" s="610" t="s">
        <v>811</v>
      </c>
      <c r="C488" s="333"/>
      <c r="D488" s="566"/>
      <c r="E488" s="567"/>
      <c r="F488" s="568"/>
    </row>
    <row r="489" spans="1:6" ht="15.75">
      <c r="A489" s="572"/>
      <c r="B489" s="616"/>
      <c r="C489" s="28" t="s">
        <v>603</v>
      </c>
      <c r="D489" s="29">
        <v>1</v>
      </c>
      <c r="E489" s="30"/>
      <c r="F489" s="58"/>
    </row>
    <row r="490" spans="1:6" ht="15.75">
      <c r="A490" s="572"/>
      <c r="B490" s="617"/>
      <c r="C490" s="333"/>
      <c r="D490" s="566"/>
      <c r="E490" s="567"/>
      <c r="F490" s="568"/>
    </row>
    <row r="491" spans="1:6" ht="15.75">
      <c r="A491" s="572" t="s">
        <v>979</v>
      </c>
      <c r="B491" s="537" t="s">
        <v>812</v>
      </c>
      <c r="C491" s="333"/>
      <c r="D491" s="566"/>
      <c r="E491" s="567"/>
      <c r="F491" s="568"/>
    </row>
    <row r="492" spans="1:6" ht="31.5">
      <c r="A492" s="572"/>
      <c r="B492" s="530" t="s">
        <v>813</v>
      </c>
      <c r="C492" s="333"/>
      <c r="D492" s="566"/>
      <c r="E492" s="567"/>
      <c r="F492" s="568"/>
    </row>
    <row r="493" spans="1:6" ht="31.5">
      <c r="A493" s="572"/>
      <c r="B493" s="530" t="s">
        <v>814</v>
      </c>
      <c r="C493" s="333"/>
      <c r="D493" s="566"/>
      <c r="E493" s="567"/>
      <c r="F493" s="568"/>
    </row>
    <row r="494" spans="1:6" ht="15.75">
      <c r="A494" s="572"/>
      <c r="B494" s="530" t="s">
        <v>815</v>
      </c>
      <c r="C494" s="333"/>
      <c r="D494" s="566"/>
      <c r="E494" s="567"/>
      <c r="F494" s="568"/>
    </row>
    <row r="495" spans="1:6" ht="15.75">
      <c r="A495" s="572"/>
      <c r="B495" s="530" t="s">
        <v>816</v>
      </c>
      <c r="C495" s="333"/>
      <c r="D495" s="566"/>
      <c r="E495" s="567"/>
      <c r="F495" s="568"/>
    </row>
    <row r="496" spans="1:6" ht="15.75">
      <c r="A496" s="572"/>
      <c r="B496" s="530" t="s">
        <v>817</v>
      </c>
      <c r="C496" s="333"/>
      <c r="D496" s="566"/>
      <c r="E496" s="567"/>
      <c r="F496" s="568"/>
    </row>
    <row r="497" spans="1:6" ht="31.5">
      <c r="A497" s="572"/>
      <c r="B497" s="530" t="s">
        <v>818</v>
      </c>
      <c r="C497" s="333"/>
      <c r="D497" s="566"/>
      <c r="E497" s="567"/>
      <c r="F497" s="568"/>
    </row>
    <row r="498" spans="1:6" ht="31.5">
      <c r="A498" s="572"/>
      <c r="B498" s="530" t="s">
        <v>819</v>
      </c>
      <c r="C498" s="333"/>
      <c r="D498" s="566"/>
      <c r="E498" s="567"/>
      <c r="F498" s="568"/>
    </row>
    <row r="499" spans="1:6" ht="15.75">
      <c r="A499" s="572"/>
      <c r="B499" s="530" t="s">
        <v>820</v>
      </c>
      <c r="C499" s="333"/>
      <c r="D499" s="566"/>
      <c r="E499" s="567"/>
      <c r="F499" s="568"/>
    </row>
    <row r="500" spans="1:6" ht="15.75">
      <c r="A500" s="572"/>
      <c r="B500" s="530" t="s">
        <v>980</v>
      </c>
      <c r="C500" s="333"/>
      <c r="D500" s="566"/>
      <c r="E500" s="567"/>
      <c r="F500" s="568"/>
    </row>
    <row r="501" spans="1:6" ht="15.75">
      <c r="A501" s="572"/>
      <c r="B501" s="530" t="s">
        <v>821</v>
      </c>
      <c r="C501" s="333"/>
      <c r="D501" s="566"/>
      <c r="E501" s="567"/>
      <c r="F501" s="568"/>
    </row>
    <row r="502" spans="1:6" ht="15.75">
      <c r="A502" s="572"/>
      <c r="B502" s="530" t="s">
        <v>822</v>
      </c>
      <c r="C502" s="333"/>
      <c r="D502" s="566"/>
      <c r="E502" s="567"/>
      <c r="F502" s="568"/>
    </row>
    <row r="503" spans="1:6" ht="15.75">
      <c r="A503" s="572"/>
      <c r="B503" s="530" t="s">
        <v>823</v>
      </c>
      <c r="C503" s="333"/>
      <c r="D503" s="566"/>
      <c r="E503" s="567"/>
      <c r="F503" s="568"/>
    </row>
    <row r="504" spans="1:6" ht="15.75">
      <c r="A504" s="572"/>
      <c r="B504" s="617"/>
      <c r="C504" s="28" t="s">
        <v>603</v>
      </c>
      <c r="D504" s="29">
        <v>1</v>
      </c>
      <c r="E504" s="30"/>
      <c r="F504" s="58"/>
    </row>
    <row r="505" spans="1:6" ht="15.75">
      <c r="A505" s="572"/>
      <c r="B505" s="617"/>
      <c r="C505" s="333"/>
      <c r="D505" s="566"/>
      <c r="E505" s="567"/>
      <c r="F505" s="568"/>
    </row>
    <row r="506" spans="1:6" ht="15.75">
      <c r="A506" s="572" t="s">
        <v>981</v>
      </c>
      <c r="B506" s="610" t="s">
        <v>824</v>
      </c>
      <c r="C506" s="333"/>
      <c r="D506" s="566"/>
      <c r="E506" s="567"/>
      <c r="F506" s="568"/>
    </row>
    <row r="507" spans="1:6" ht="15.75">
      <c r="A507" s="572"/>
      <c r="B507" s="530" t="s">
        <v>825</v>
      </c>
      <c r="C507" s="333"/>
      <c r="D507" s="566"/>
      <c r="E507" s="567"/>
      <c r="F507" s="568"/>
    </row>
    <row r="508" spans="1:6" ht="15.75">
      <c r="A508" s="572"/>
      <c r="B508" s="610" t="s">
        <v>815</v>
      </c>
      <c r="C508" s="333"/>
      <c r="D508" s="566"/>
      <c r="E508" s="567"/>
      <c r="F508" s="568"/>
    </row>
    <row r="509" spans="1:6" ht="15.75">
      <c r="A509" s="572"/>
      <c r="B509" s="530" t="s">
        <v>826</v>
      </c>
      <c r="C509" s="333"/>
      <c r="D509" s="566"/>
      <c r="E509" s="567"/>
      <c r="F509" s="568"/>
    </row>
    <row r="510" spans="1:6" ht="31.5">
      <c r="A510" s="572"/>
      <c r="B510" s="610" t="s">
        <v>827</v>
      </c>
      <c r="C510" s="333"/>
      <c r="D510" s="566"/>
      <c r="E510" s="567"/>
      <c r="F510" s="568"/>
    </row>
    <row r="511" spans="1:6" ht="15.75">
      <c r="A511" s="572"/>
      <c r="B511" s="530" t="s">
        <v>816</v>
      </c>
      <c r="C511" s="333"/>
      <c r="D511" s="566"/>
      <c r="E511" s="567"/>
      <c r="F511" s="568"/>
    </row>
    <row r="512" spans="1:6" ht="15.75">
      <c r="A512" s="572"/>
      <c r="B512" s="610" t="s">
        <v>828</v>
      </c>
      <c r="C512" s="34"/>
      <c r="D512" s="29"/>
      <c r="E512" s="30"/>
      <c r="F512" s="31"/>
    </row>
    <row r="513" spans="1:6" ht="31.5">
      <c r="A513" s="572"/>
      <c r="B513" s="530" t="s">
        <v>829</v>
      </c>
      <c r="C513" s="333"/>
      <c r="D513" s="566"/>
      <c r="E513" s="567"/>
      <c r="F513" s="568"/>
    </row>
    <row r="514" spans="1:6" ht="15.75">
      <c r="A514" s="572"/>
      <c r="B514" s="610" t="s">
        <v>830</v>
      </c>
      <c r="C514" s="333"/>
      <c r="D514" s="566"/>
      <c r="E514" s="567"/>
      <c r="F514" s="568"/>
    </row>
    <row r="515" spans="1:6" ht="15.75">
      <c r="A515" s="572"/>
      <c r="B515" s="610"/>
      <c r="C515" s="28" t="s">
        <v>603</v>
      </c>
      <c r="D515" s="29">
        <v>34</v>
      </c>
      <c r="E515" s="30"/>
      <c r="F515" s="58"/>
    </row>
    <row r="516" spans="1:6" ht="15.75">
      <c r="A516" s="572"/>
      <c r="B516" s="610"/>
      <c r="C516" s="333"/>
      <c r="D516" s="566"/>
      <c r="E516" s="567"/>
      <c r="F516" s="568"/>
    </row>
    <row r="517" spans="1:6" ht="15.75">
      <c r="A517" s="572" t="s">
        <v>982</v>
      </c>
      <c r="B517" s="537" t="s">
        <v>831</v>
      </c>
      <c r="C517" s="333"/>
      <c r="D517" s="566"/>
      <c r="E517" s="567"/>
      <c r="F517" s="568"/>
    </row>
    <row r="518" spans="1:6" ht="15.75">
      <c r="A518" s="572"/>
      <c r="B518" s="530" t="s">
        <v>407</v>
      </c>
      <c r="C518" s="28" t="s">
        <v>603</v>
      </c>
      <c r="D518" s="29">
        <v>3</v>
      </c>
      <c r="E518" s="30"/>
      <c r="F518" s="58"/>
    </row>
    <row r="519" spans="1:6" ht="15.75">
      <c r="A519" s="572"/>
      <c r="B519" s="530" t="s">
        <v>408</v>
      </c>
      <c r="C519" s="28" t="s">
        <v>603</v>
      </c>
      <c r="D519" s="29">
        <v>15</v>
      </c>
      <c r="E519" s="30"/>
      <c r="F519" s="58"/>
    </row>
    <row r="520" spans="1:6" ht="15.75">
      <c r="A520" s="572"/>
      <c r="B520" s="27" t="s">
        <v>409</v>
      </c>
      <c r="C520" s="28" t="s">
        <v>603</v>
      </c>
      <c r="D520" s="29">
        <v>2</v>
      </c>
      <c r="E520" s="30"/>
      <c r="F520" s="58"/>
    </row>
    <row r="521" spans="1:6" ht="15.75">
      <c r="A521" s="572"/>
      <c r="B521" s="27" t="s">
        <v>410</v>
      </c>
      <c r="C521" s="28" t="s">
        <v>603</v>
      </c>
      <c r="D521" s="29">
        <v>1</v>
      </c>
      <c r="E521" s="30"/>
      <c r="F521" s="58"/>
    </row>
    <row r="522" spans="1:6" ht="15.75">
      <c r="A522" s="572"/>
      <c r="B522" s="530" t="s">
        <v>411</v>
      </c>
      <c r="C522" s="28" t="s">
        <v>603</v>
      </c>
      <c r="D522" s="29">
        <v>18</v>
      </c>
      <c r="E522" s="30"/>
      <c r="F522" s="58"/>
    </row>
    <row r="523" spans="1:6" ht="15.75">
      <c r="A523" s="572"/>
      <c r="B523" s="618"/>
      <c r="C523" s="333"/>
      <c r="D523" s="566"/>
      <c r="E523" s="567"/>
      <c r="F523" s="568"/>
    </row>
    <row r="524" spans="1:6" ht="31.5">
      <c r="A524" s="572" t="s">
        <v>412</v>
      </c>
      <c r="B524" s="619" t="s">
        <v>832</v>
      </c>
      <c r="C524" s="333"/>
      <c r="D524" s="566"/>
      <c r="E524" s="567"/>
      <c r="F524" s="568"/>
    </row>
    <row r="525" spans="1:6" ht="15.75">
      <c r="A525" s="572"/>
      <c r="B525" s="620" t="s">
        <v>413</v>
      </c>
      <c r="C525" s="333" t="s">
        <v>359</v>
      </c>
      <c r="D525" s="35">
        <f>ROUND(1.1*86,0)</f>
        <v>95</v>
      </c>
      <c r="E525" s="30"/>
      <c r="F525" s="58"/>
    </row>
    <row r="526" spans="1:6" ht="15.75">
      <c r="A526" s="572"/>
      <c r="B526" s="620" t="s">
        <v>414</v>
      </c>
      <c r="C526" s="333" t="s">
        <v>359</v>
      </c>
      <c r="D526" s="35">
        <f>ROUND(1.1*190,0)</f>
        <v>209</v>
      </c>
      <c r="E526" s="30"/>
      <c r="F526" s="58"/>
    </row>
    <row r="527" spans="1:6" ht="15.75">
      <c r="A527" s="572"/>
      <c r="B527" s="620" t="s">
        <v>415</v>
      </c>
      <c r="C527" s="333" t="s">
        <v>359</v>
      </c>
      <c r="D527" s="35">
        <f>ROUND(1.1*101,0)</f>
        <v>111</v>
      </c>
      <c r="E527" s="30"/>
      <c r="F527" s="58"/>
    </row>
    <row r="528" spans="1:6" ht="15.75">
      <c r="A528" s="572"/>
      <c r="B528" s="27" t="s">
        <v>416</v>
      </c>
      <c r="C528" s="333" t="s">
        <v>359</v>
      </c>
      <c r="D528" s="35">
        <f>ROUND(1.1*173,0)</f>
        <v>190</v>
      </c>
      <c r="E528" s="30"/>
      <c r="F528" s="58"/>
    </row>
    <row r="529" spans="1:6" ht="15.75">
      <c r="A529" s="572"/>
      <c r="B529" s="620" t="s">
        <v>417</v>
      </c>
      <c r="C529" s="34" t="s">
        <v>359</v>
      </c>
      <c r="D529" s="35">
        <f>ROUND(1.1*37,0)</f>
        <v>41</v>
      </c>
      <c r="E529" s="30"/>
      <c r="F529" s="58"/>
    </row>
    <row r="530" spans="1:6" ht="15.75">
      <c r="A530" s="572"/>
      <c r="B530" s="620">
        <v>22</v>
      </c>
      <c r="C530" s="333" t="s">
        <v>359</v>
      </c>
      <c r="D530" s="35">
        <f>ROUND(1.1*12,0)</f>
        <v>13</v>
      </c>
      <c r="E530" s="30"/>
      <c r="F530" s="58"/>
    </row>
    <row r="531" spans="1:6" ht="15.75">
      <c r="A531" s="572"/>
      <c r="B531" s="620" t="s">
        <v>418</v>
      </c>
      <c r="C531" s="333" t="s">
        <v>359</v>
      </c>
      <c r="D531" s="35">
        <f>ROUND(1.1*35,0)</f>
        <v>39</v>
      </c>
      <c r="E531" s="30"/>
      <c r="F531" s="58"/>
    </row>
    <row r="532" spans="1:6" ht="15.75">
      <c r="A532" s="572"/>
      <c r="B532" s="620"/>
      <c r="C532" s="333"/>
      <c r="D532" s="566"/>
      <c r="E532" s="567"/>
      <c r="F532" s="568"/>
    </row>
    <row r="533" spans="1:6" ht="31.5">
      <c r="A533" s="572" t="s">
        <v>419</v>
      </c>
      <c r="B533" s="355" t="s">
        <v>833</v>
      </c>
      <c r="C533" s="333"/>
      <c r="D533" s="566"/>
      <c r="E533" s="567"/>
      <c r="F533" s="568"/>
    </row>
    <row r="534" spans="1:6" ht="15.75">
      <c r="A534" s="572"/>
      <c r="B534" s="355" t="s">
        <v>420</v>
      </c>
      <c r="C534" s="333" t="s">
        <v>421</v>
      </c>
      <c r="D534" s="29">
        <v>38</v>
      </c>
      <c r="E534" s="30"/>
      <c r="F534" s="58"/>
    </row>
    <row r="535" spans="1:6" ht="15.75">
      <c r="A535" s="572"/>
      <c r="B535" s="609"/>
      <c r="C535" s="333"/>
      <c r="D535" s="566"/>
      <c r="E535" s="567"/>
      <c r="F535" s="568"/>
    </row>
    <row r="536" spans="1:6" ht="31.5">
      <c r="A536" s="572" t="s">
        <v>422</v>
      </c>
      <c r="B536" s="355" t="s">
        <v>834</v>
      </c>
      <c r="C536" s="333"/>
      <c r="D536" s="566"/>
      <c r="E536" s="567"/>
      <c r="F536" s="568"/>
    </row>
    <row r="537" spans="1:6" ht="15.75">
      <c r="A537" s="572"/>
      <c r="B537" s="610" t="s">
        <v>613</v>
      </c>
      <c r="C537" s="333" t="s">
        <v>359</v>
      </c>
      <c r="D537" s="29">
        <v>300</v>
      </c>
      <c r="E537" s="30"/>
      <c r="F537" s="58"/>
    </row>
    <row r="538" spans="1:6" ht="15.75">
      <c r="A538" s="572"/>
      <c r="B538" s="610" t="s">
        <v>614</v>
      </c>
      <c r="C538" s="333" t="s">
        <v>359</v>
      </c>
      <c r="D538" s="29">
        <v>100</v>
      </c>
      <c r="E538" s="30"/>
      <c r="F538" s="58"/>
    </row>
    <row r="539" spans="1:6" ht="15.75">
      <c r="A539" s="572"/>
      <c r="B539" s="609"/>
      <c r="C539" s="333"/>
      <c r="D539" s="566"/>
      <c r="E539" s="567"/>
      <c r="F539" s="568"/>
    </row>
    <row r="540" spans="1:6" ht="15.75">
      <c r="A540" s="572" t="s">
        <v>423</v>
      </c>
      <c r="B540" s="621" t="s">
        <v>835</v>
      </c>
      <c r="C540" s="28" t="s">
        <v>603</v>
      </c>
      <c r="D540" s="29">
        <v>3</v>
      </c>
      <c r="E540" s="30"/>
      <c r="F540" s="58"/>
    </row>
    <row r="541" spans="1:6" ht="15.75">
      <c r="A541" s="572"/>
      <c r="B541" s="609"/>
      <c r="C541" s="333"/>
      <c r="D541" s="566"/>
      <c r="E541" s="567"/>
      <c r="F541" s="568"/>
    </row>
    <row r="542" spans="1:6" ht="15.75">
      <c r="A542" s="572" t="s">
        <v>152</v>
      </c>
      <c r="B542" s="355" t="s">
        <v>836</v>
      </c>
      <c r="C542" s="333"/>
      <c r="D542" s="566"/>
      <c r="E542" s="567"/>
      <c r="F542" s="568"/>
    </row>
    <row r="543" spans="1:6" ht="15.75">
      <c r="A543" s="572"/>
      <c r="B543" s="620" t="s">
        <v>424</v>
      </c>
      <c r="C543" s="333" t="s">
        <v>359</v>
      </c>
      <c r="D543" s="29">
        <v>140</v>
      </c>
      <c r="E543" s="30"/>
      <c r="F543" s="58"/>
    </row>
    <row r="544" spans="1:6" ht="15.75">
      <c r="A544" s="572"/>
      <c r="B544" s="620" t="s">
        <v>425</v>
      </c>
      <c r="C544" s="34" t="s">
        <v>359</v>
      </c>
      <c r="D544" s="29">
        <v>750</v>
      </c>
      <c r="E544" s="30"/>
      <c r="F544" s="58"/>
    </row>
    <row r="545" spans="1:6" ht="15.75">
      <c r="A545" s="572"/>
      <c r="B545" s="609"/>
      <c r="C545" s="333"/>
      <c r="D545" s="566"/>
      <c r="E545" s="567"/>
      <c r="F545" s="568"/>
    </row>
    <row r="546" spans="1:6" ht="47.25">
      <c r="A546" s="572" t="s">
        <v>156</v>
      </c>
      <c r="B546" s="620" t="s">
        <v>837</v>
      </c>
      <c r="C546" s="333"/>
      <c r="D546" s="566"/>
      <c r="E546" s="567"/>
      <c r="F546" s="568"/>
    </row>
    <row r="547" spans="1:6" ht="15.75">
      <c r="A547" s="572"/>
      <c r="B547" s="620"/>
      <c r="C547" s="28" t="s">
        <v>930</v>
      </c>
      <c r="D547" s="29">
        <v>1</v>
      </c>
      <c r="E547" s="30"/>
      <c r="F547" s="58"/>
    </row>
    <row r="548" spans="1:6" ht="15.75">
      <c r="A548" s="572"/>
      <c r="B548" s="620"/>
      <c r="C548" s="565"/>
      <c r="D548" s="566"/>
      <c r="E548" s="567"/>
      <c r="F548" s="615"/>
    </row>
    <row r="549" spans="1:6" ht="47.25">
      <c r="A549" s="572" t="s">
        <v>426</v>
      </c>
      <c r="B549" s="620" t="s">
        <v>838</v>
      </c>
      <c r="C549" s="333"/>
      <c r="D549" s="566"/>
      <c r="E549" s="567"/>
      <c r="F549" s="568"/>
    </row>
    <row r="550" spans="1:6" ht="15.75">
      <c r="A550" s="572"/>
      <c r="B550" s="620"/>
      <c r="C550" s="57" t="s">
        <v>694</v>
      </c>
      <c r="D550" s="533"/>
      <c r="E550" s="44"/>
      <c r="F550" s="58"/>
    </row>
    <row r="551" spans="1:6" ht="15.75">
      <c r="A551" s="572"/>
      <c r="B551" s="620"/>
      <c r="C551" s="333"/>
      <c r="D551" s="566"/>
      <c r="E551" s="567"/>
      <c r="F551" s="568"/>
    </row>
    <row r="552" spans="1:6" ht="15.75">
      <c r="A552" s="572" t="s">
        <v>163</v>
      </c>
      <c r="B552" s="620" t="s">
        <v>839</v>
      </c>
      <c r="C552" s="57" t="s">
        <v>694</v>
      </c>
      <c r="D552" s="533"/>
      <c r="E552" s="44"/>
      <c r="F552" s="58"/>
    </row>
    <row r="553" spans="1:6" ht="16.5" thickBot="1">
      <c r="A553" s="572"/>
      <c r="B553" s="521"/>
      <c r="C553" s="522"/>
      <c r="D553" s="523"/>
      <c r="E553" s="524"/>
      <c r="F553" s="525"/>
    </row>
    <row r="554" spans="1:6" ht="16.5" thickBot="1">
      <c r="A554" s="680" t="str">
        <f>A292</f>
        <v>Д</v>
      </c>
      <c r="B554" s="681" t="str">
        <f>B292</f>
        <v>ВРФ СИСТЕМИ </v>
      </c>
      <c r="C554" s="682"/>
      <c r="D554" s="685" t="s">
        <v>137</v>
      </c>
      <c r="E554" s="798"/>
      <c r="F554" s="798"/>
    </row>
    <row r="555" spans="1:6" ht="15.75">
      <c r="A555" s="589"/>
      <c r="B555" s="590"/>
      <c r="C555" s="591"/>
      <c r="D555" s="592"/>
      <c r="E555" s="593"/>
      <c r="F555" s="593"/>
    </row>
    <row r="556" spans="1:6" ht="16.5" thickBot="1">
      <c r="A556" s="589"/>
      <c r="B556" s="590"/>
      <c r="C556" s="591"/>
      <c r="D556" s="592"/>
      <c r="E556" s="593"/>
      <c r="F556" s="593"/>
    </row>
    <row r="557" spans="1:6" ht="16.5" thickBot="1">
      <c r="A557" s="680" t="s">
        <v>1302</v>
      </c>
      <c r="B557" s="686" t="s">
        <v>840</v>
      </c>
      <c r="C557" s="682"/>
      <c r="D557" s="683"/>
      <c r="E557" s="683"/>
      <c r="F557" s="684"/>
    </row>
    <row r="558" spans="1:6" ht="15.75">
      <c r="A558" s="603"/>
      <c r="B558" s="12"/>
      <c r="C558" s="13"/>
      <c r="D558" s="533"/>
      <c r="E558" s="14"/>
      <c r="F558" s="15"/>
    </row>
    <row r="559" spans="1:6" ht="15.75">
      <c r="A559" s="53" t="s">
        <v>138</v>
      </c>
      <c r="B559" s="622" t="s">
        <v>841</v>
      </c>
      <c r="C559" s="57"/>
      <c r="D559" s="35"/>
      <c r="E559" s="30"/>
      <c r="F559" s="58"/>
    </row>
    <row r="560" spans="1:6" ht="15.75">
      <c r="A560" s="554"/>
      <c r="B560" s="34"/>
      <c r="C560" s="38"/>
      <c r="D560" s="47"/>
      <c r="E560" s="48"/>
      <c r="F560" s="41"/>
    </row>
    <row r="561" spans="1:6" ht="30.75" customHeight="1">
      <c r="A561" s="527">
        <v>1.1</v>
      </c>
      <c r="B561" s="530" t="s">
        <v>842</v>
      </c>
      <c r="C561" s="13"/>
      <c r="D561" s="13"/>
      <c r="E561" s="14"/>
      <c r="F561" s="15"/>
    </row>
    <row r="562" spans="1:6" ht="32.25" customHeight="1">
      <c r="A562" s="623"/>
      <c r="B562" s="602" t="s">
        <v>1272</v>
      </c>
      <c r="C562" s="531"/>
      <c r="D562" s="35"/>
      <c r="E562" s="14"/>
      <c r="F562" s="15"/>
    </row>
    <row r="563" spans="1:6" ht="18.75">
      <c r="A563" s="603"/>
      <c r="B563" s="602" t="s">
        <v>1956</v>
      </c>
      <c r="C563" s="13"/>
      <c r="D563" s="13"/>
      <c r="E563" s="14"/>
      <c r="F563" s="15"/>
    </row>
    <row r="564" spans="1:6" ht="15.75">
      <c r="A564" s="603"/>
      <c r="B564" s="602" t="s">
        <v>843</v>
      </c>
      <c r="C564" s="13"/>
      <c r="D564" s="13"/>
      <c r="E564" s="14"/>
      <c r="F564" s="15"/>
    </row>
    <row r="565" spans="1:6" ht="15.75">
      <c r="A565" s="603"/>
      <c r="B565" s="531" t="s">
        <v>844</v>
      </c>
      <c r="C565" s="13"/>
      <c r="D565" s="13"/>
      <c r="E565" s="14"/>
      <c r="F565" s="15"/>
    </row>
    <row r="566" spans="1:6" ht="31.5">
      <c r="A566" s="603"/>
      <c r="B566" s="624" t="s">
        <v>845</v>
      </c>
      <c r="C566" s="13"/>
      <c r="D566" s="13"/>
      <c r="E566" s="14"/>
      <c r="F566" s="15"/>
    </row>
    <row r="567" spans="1:6" ht="15.75">
      <c r="A567" s="623"/>
      <c r="B567" s="27"/>
      <c r="C567" s="531" t="s">
        <v>603</v>
      </c>
      <c r="D567" s="35">
        <v>1</v>
      </c>
      <c r="E567" s="30"/>
      <c r="F567" s="58"/>
    </row>
    <row r="568" spans="1:6" ht="15.75">
      <c r="A568" s="554"/>
      <c r="B568" s="34"/>
      <c r="C568" s="38"/>
      <c r="D568" s="47"/>
      <c r="E568" s="48"/>
      <c r="F568" s="41"/>
    </row>
    <row r="569" spans="1:6" ht="63">
      <c r="A569" s="527">
        <v>1.2</v>
      </c>
      <c r="B569" s="43" t="s">
        <v>846</v>
      </c>
      <c r="C569" s="13"/>
      <c r="D569" s="13"/>
      <c r="E569" s="14"/>
      <c r="F569" s="15"/>
    </row>
    <row r="570" spans="1:6" ht="15.75">
      <c r="A570" s="42"/>
      <c r="B570" s="43" t="s">
        <v>1273</v>
      </c>
      <c r="C570" s="13"/>
      <c r="D570" s="13"/>
      <c r="E570" s="14"/>
      <c r="F570" s="15"/>
    </row>
    <row r="571" spans="1:6" ht="15.75">
      <c r="A571" s="42"/>
      <c r="B571" s="625" t="s">
        <v>427</v>
      </c>
      <c r="C571" s="13"/>
      <c r="D571" s="13"/>
      <c r="E571" s="14"/>
      <c r="F571" s="15"/>
    </row>
    <row r="572" spans="1:6" ht="15.75">
      <c r="A572" s="42"/>
      <c r="B572" s="625" t="s">
        <v>428</v>
      </c>
      <c r="C572" s="13"/>
      <c r="D572" s="13"/>
      <c r="E572" s="14"/>
      <c r="F572" s="15"/>
    </row>
    <row r="573" spans="1:6" ht="15.75">
      <c r="A573" s="42"/>
      <c r="B573" s="625" t="s">
        <v>429</v>
      </c>
      <c r="C573" s="13"/>
      <c r="D573" s="13"/>
      <c r="E573" s="14"/>
      <c r="F573" s="15"/>
    </row>
    <row r="574" spans="1:6" ht="15.75">
      <c r="A574" s="42"/>
      <c r="B574" s="625" t="s">
        <v>430</v>
      </c>
      <c r="C574" s="13"/>
      <c r="D574" s="13"/>
      <c r="E574" s="44"/>
      <c r="F574" s="604"/>
    </row>
    <row r="575" spans="1:6" ht="15.75">
      <c r="A575" s="42"/>
      <c r="B575" s="625" t="s">
        <v>431</v>
      </c>
      <c r="C575" s="13"/>
      <c r="D575" s="13"/>
      <c r="E575" s="14"/>
      <c r="F575" s="15"/>
    </row>
    <row r="576" spans="1:6" ht="15.75">
      <c r="A576" s="42"/>
      <c r="B576" s="13"/>
      <c r="C576" s="531" t="s">
        <v>603</v>
      </c>
      <c r="D576" s="35">
        <v>1</v>
      </c>
      <c r="E576" s="30"/>
      <c r="F576" s="58"/>
    </row>
    <row r="577" spans="1:6" ht="15.75">
      <c r="A577" s="42"/>
      <c r="B577" s="13"/>
      <c r="C577" s="13"/>
      <c r="D577" s="13"/>
      <c r="E577" s="14"/>
      <c r="F577" s="15"/>
    </row>
    <row r="578" spans="1:6" ht="78.75">
      <c r="A578" s="527">
        <v>1.3</v>
      </c>
      <c r="B578" s="43" t="s">
        <v>847</v>
      </c>
      <c r="C578" s="13"/>
      <c r="D578" s="13"/>
      <c r="E578" s="14"/>
      <c r="F578" s="15"/>
    </row>
    <row r="579" spans="1:6" ht="15.75">
      <c r="A579" s="42"/>
      <c r="B579" s="43" t="s">
        <v>1273</v>
      </c>
      <c r="C579" s="13"/>
      <c r="D579" s="13"/>
      <c r="E579" s="14"/>
      <c r="F579" s="15"/>
    </row>
    <row r="580" spans="1:6" ht="15.75">
      <c r="A580" s="42"/>
      <c r="B580" s="625" t="s">
        <v>427</v>
      </c>
      <c r="C580" s="13"/>
      <c r="D580" s="13"/>
      <c r="E580" s="14"/>
      <c r="F580" s="15"/>
    </row>
    <row r="581" spans="1:6" ht="15.75">
      <c r="A581" s="42"/>
      <c r="B581" s="625" t="s">
        <v>432</v>
      </c>
      <c r="C581" s="13"/>
      <c r="D581" s="13"/>
      <c r="E581" s="14"/>
      <c r="F581" s="15"/>
    </row>
    <row r="582" spans="1:6" ht="15.75">
      <c r="A582" s="42"/>
      <c r="B582" s="625" t="s">
        <v>433</v>
      </c>
      <c r="C582" s="13"/>
      <c r="D582" s="13"/>
      <c r="E582" s="14"/>
      <c r="F582" s="15"/>
    </row>
    <row r="583" spans="1:6" ht="15.75">
      <c r="A583" s="42"/>
      <c r="B583" s="625" t="s">
        <v>430</v>
      </c>
      <c r="C583" s="13"/>
      <c r="D583" s="13"/>
      <c r="E583" s="14"/>
      <c r="F583" s="15"/>
    </row>
    <row r="584" spans="1:6" ht="15.75">
      <c r="A584" s="42"/>
      <c r="B584" s="625" t="s">
        <v>431</v>
      </c>
      <c r="C584" s="13"/>
      <c r="D584" s="13"/>
      <c r="E584" s="14"/>
      <c r="F584" s="15"/>
    </row>
    <row r="585" spans="1:6" ht="15.75">
      <c r="A585" s="42"/>
      <c r="B585" s="13"/>
      <c r="C585" s="531" t="s">
        <v>603</v>
      </c>
      <c r="D585" s="35">
        <v>1</v>
      </c>
      <c r="E585" s="30"/>
      <c r="F585" s="58"/>
    </row>
    <row r="586" spans="1:6" ht="15.75">
      <c r="A586" s="42"/>
      <c r="B586" s="13"/>
      <c r="C586" s="531"/>
      <c r="D586" s="35"/>
      <c r="E586" s="30"/>
      <c r="F586" s="58"/>
    </row>
    <row r="587" spans="1:6" ht="94.5">
      <c r="A587" s="527">
        <v>1.4</v>
      </c>
      <c r="B587" s="530" t="s">
        <v>848</v>
      </c>
      <c r="C587" s="13"/>
      <c r="D587" s="13"/>
      <c r="E587" s="14"/>
      <c r="F587" s="15"/>
    </row>
    <row r="588" spans="1:6" ht="15.75">
      <c r="A588" s="42"/>
      <c r="B588" s="43" t="s">
        <v>1273</v>
      </c>
      <c r="C588" s="13"/>
      <c r="D588" s="13"/>
      <c r="E588" s="14"/>
      <c r="F588" s="15"/>
    </row>
    <row r="589" spans="1:6" ht="15.75">
      <c r="A589" s="42"/>
      <c r="B589" s="625" t="s">
        <v>434</v>
      </c>
      <c r="C589" s="13"/>
      <c r="D589" s="13"/>
      <c r="E589" s="14"/>
      <c r="F589" s="15"/>
    </row>
    <row r="590" spans="1:6" ht="15.75">
      <c r="A590" s="42"/>
      <c r="B590" s="625" t="s">
        <v>435</v>
      </c>
      <c r="C590" s="13"/>
      <c r="D590" s="13"/>
      <c r="E590" s="14"/>
      <c r="F590" s="15"/>
    </row>
    <row r="591" spans="1:6" ht="15.75">
      <c r="A591" s="42"/>
      <c r="B591" s="625" t="s">
        <v>436</v>
      </c>
      <c r="C591" s="13"/>
      <c r="D591" s="13"/>
      <c r="E591" s="14"/>
      <c r="F591" s="15"/>
    </row>
    <row r="592" spans="1:6" ht="15.75">
      <c r="A592" s="42"/>
      <c r="B592" s="625" t="s">
        <v>437</v>
      </c>
      <c r="C592" s="13"/>
      <c r="D592" s="13"/>
      <c r="E592" s="14"/>
      <c r="F592" s="15"/>
    </row>
    <row r="593" spans="1:6" ht="15.75">
      <c r="A593" s="42"/>
      <c r="B593" s="625" t="s">
        <v>438</v>
      </c>
      <c r="C593" s="13"/>
      <c r="D593" s="13"/>
      <c r="E593" s="14"/>
      <c r="F593" s="15"/>
    </row>
    <row r="594" spans="1:6" ht="15.75">
      <c r="A594" s="42"/>
      <c r="B594" s="13"/>
      <c r="C594" s="531" t="s">
        <v>603</v>
      </c>
      <c r="D594" s="35">
        <v>2</v>
      </c>
      <c r="E594" s="30"/>
      <c r="F594" s="58"/>
    </row>
    <row r="595" spans="1:6" ht="15.75">
      <c r="A595" s="42"/>
      <c r="B595" s="13"/>
      <c r="C595" s="531"/>
      <c r="D595" s="35"/>
      <c r="E595" s="30"/>
      <c r="F595" s="58"/>
    </row>
    <row r="596" spans="1:6" ht="78.75">
      <c r="A596" s="527">
        <v>1.5</v>
      </c>
      <c r="B596" s="530" t="s">
        <v>849</v>
      </c>
      <c r="C596" s="140"/>
      <c r="D596" s="533"/>
      <c r="E596" s="44"/>
      <c r="F596" s="626"/>
    </row>
    <row r="597" spans="1:6" ht="15.75">
      <c r="A597" s="627"/>
      <c r="B597" s="43" t="s">
        <v>1273</v>
      </c>
      <c r="C597" s="628"/>
      <c r="D597" s="35"/>
      <c r="E597" s="44"/>
      <c r="F597" s="626"/>
    </row>
    <row r="598" spans="1:6" ht="18.75">
      <c r="A598" s="623"/>
      <c r="B598" s="602" t="s">
        <v>1957</v>
      </c>
      <c r="C598" s="531"/>
      <c r="D598" s="35"/>
      <c r="E598" s="14"/>
      <c r="F598" s="15"/>
    </row>
    <row r="599" spans="1:6" ht="15.75">
      <c r="A599" s="623"/>
      <c r="B599" s="602" t="s">
        <v>439</v>
      </c>
      <c r="C599" s="531"/>
      <c r="D599" s="35"/>
      <c r="E599" s="14"/>
      <c r="F599" s="15"/>
    </row>
    <row r="600" spans="1:6" ht="15.75">
      <c r="A600" s="623"/>
      <c r="B600" s="602" t="s">
        <v>440</v>
      </c>
      <c r="C600" s="531"/>
      <c r="D600" s="35"/>
      <c r="E600" s="14"/>
      <c r="F600" s="15"/>
    </row>
    <row r="601" spans="1:6" ht="15.75">
      <c r="A601" s="623"/>
      <c r="B601" s="531" t="s">
        <v>441</v>
      </c>
      <c r="C601" s="531"/>
      <c r="D601" s="35"/>
      <c r="E601" s="14"/>
      <c r="F601" s="15"/>
    </row>
    <row r="602" spans="1:6" ht="15.75">
      <c r="A602" s="623"/>
      <c r="B602" s="531" t="s">
        <v>850</v>
      </c>
      <c r="C602" s="531"/>
      <c r="D602" s="35"/>
      <c r="E602" s="14"/>
      <c r="F602" s="15"/>
    </row>
    <row r="603" spans="1:6" ht="15.75">
      <c r="A603" s="623"/>
      <c r="B603" s="27"/>
      <c r="C603" s="531" t="s">
        <v>603</v>
      </c>
      <c r="D603" s="35">
        <v>1</v>
      </c>
      <c r="E603" s="30"/>
      <c r="F603" s="58"/>
    </row>
    <row r="604" spans="1:6" ht="15.75">
      <c r="A604" s="42"/>
      <c r="B604" s="324"/>
      <c r="C604" s="531"/>
      <c r="D604" s="35"/>
      <c r="E604" s="30"/>
      <c r="F604" s="31"/>
    </row>
    <row r="605" spans="1:6" ht="63">
      <c r="A605" s="42">
        <v>1.6</v>
      </c>
      <c r="B605" s="602" t="s">
        <v>851</v>
      </c>
      <c r="C605" s="531"/>
      <c r="D605" s="35"/>
      <c r="E605" s="30"/>
      <c r="F605" s="31"/>
    </row>
    <row r="606" spans="1:6" ht="15.75">
      <c r="A606" s="42"/>
      <c r="B606" s="602" t="s">
        <v>1274</v>
      </c>
      <c r="C606" s="531"/>
      <c r="D606" s="35"/>
      <c r="E606" s="30"/>
      <c r="F606" s="31"/>
    </row>
    <row r="607" spans="1:6" ht="15.75">
      <c r="A607" s="42"/>
      <c r="B607" s="355" t="s">
        <v>442</v>
      </c>
      <c r="C607" s="531" t="s">
        <v>603</v>
      </c>
      <c r="D607" s="35">
        <v>2</v>
      </c>
      <c r="E607" s="30"/>
      <c r="F607" s="31"/>
    </row>
    <row r="608" spans="1:6" ht="15.75">
      <c r="A608" s="42"/>
      <c r="B608" s="355" t="s">
        <v>443</v>
      </c>
      <c r="C608" s="531" t="s">
        <v>603</v>
      </c>
      <c r="D608" s="35">
        <v>2</v>
      </c>
      <c r="E608" s="30"/>
      <c r="F608" s="31"/>
    </row>
    <row r="609" spans="1:6" ht="15.75">
      <c r="A609" s="42"/>
      <c r="B609" s="355"/>
      <c r="C609" s="531"/>
      <c r="D609" s="35"/>
      <c r="E609" s="30"/>
      <c r="F609" s="31"/>
    </row>
    <row r="610" spans="1:6" ht="63" customHeight="1">
      <c r="A610" s="42">
        <v>1.7</v>
      </c>
      <c r="B610" s="602" t="s">
        <v>852</v>
      </c>
      <c r="C610" s="531"/>
      <c r="D610" s="35"/>
      <c r="E610" s="30"/>
      <c r="F610" s="31"/>
    </row>
    <row r="611" spans="1:6" ht="15.75">
      <c r="A611" s="42"/>
      <c r="B611" s="602" t="s">
        <v>1274</v>
      </c>
      <c r="C611" s="531"/>
      <c r="D611" s="35"/>
      <c r="E611" s="30"/>
      <c r="F611" s="31"/>
    </row>
    <row r="612" spans="1:6" ht="15.75">
      <c r="A612" s="42"/>
      <c r="B612" s="355" t="s">
        <v>444</v>
      </c>
      <c r="C612" s="531" t="s">
        <v>603</v>
      </c>
      <c r="D612" s="35">
        <v>1</v>
      </c>
      <c r="E612" s="30"/>
      <c r="F612" s="31"/>
    </row>
    <row r="613" spans="1:6" ht="15.75">
      <c r="A613" s="42"/>
      <c r="B613" s="355"/>
      <c r="C613" s="531"/>
      <c r="D613" s="35"/>
      <c r="E613" s="30"/>
      <c r="F613" s="31"/>
    </row>
    <row r="614" spans="1:6" ht="63">
      <c r="A614" s="554">
        <v>1.8</v>
      </c>
      <c r="B614" s="541" t="s">
        <v>853</v>
      </c>
      <c r="C614" s="34"/>
      <c r="D614" s="550"/>
      <c r="E614" s="30"/>
      <c r="F614" s="31"/>
    </row>
    <row r="615" spans="1:6" ht="47.25">
      <c r="A615" s="554"/>
      <c r="B615" s="541" t="s">
        <v>854</v>
      </c>
      <c r="C615" s="34"/>
      <c r="D615" s="550"/>
      <c r="E615" s="30"/>
      <c r="F615" s="31"/>
    </row>
    <row r="616" spans="1:6" ht="15.75">
      <c r="A616" s="578"/>
      <c r="B616" s="28" t="s">
        <v>445</v>
      </c>
      <c r="C616" s="531" t="s">
        <v>603</v>
      </c>
      <c r="D616" s="29">
        <v>1</v>
      </c>
      <c r="E616" s="30"/>
      <c r="F616" s="31"/>
    </row>
    <row r="617" spans="1:6" ht="15.75">
      <c r="A617" s="578"/>
      <c r="B617" s="28" t="s">
        <v>446</v>
      </c>
      <c r="C617" s="531" t="s">
        <v>603</v>
      </c>
      <c r="D617" s="29">
        <v>2</v>
      </c>
      <c r="E617" s="30"/>
      <c r="F617" s="31"/>
    </row>
    <row r="618" spans="1:6" ht="15.75">
      <c r="A618" s="578"/>
      <c r="B618" s="28" t="s">
        <v>447</v>
      </c>
      <c r="C618" s="531" t="s">
        <v>603</v>
      </c>
      <c r="D618" s="29">
        <v>1</v>
      </c>
      <c r="E618" s="30"/>
      <c r="F618" s="31"/>
    </row>
    <row r="619" spans="1:6" ht="15.75">
      <c r="A619" s="52"/>
      <c r="B619" s="28"/>
      <c r="C619" s="28"/>
      <c r="D619" s="29"/>
      <c r="E619" s="14"/>
      <c r="F619" s="23"/>
    </row>
    <row r="620" spans="1:6" ht="78.75">
      <c r="A620" s="42">
        <v>1.9</v>
      </c>
      <c r="B620" s="629" t="s">
        <v>855</v>
      </c>
      <c r="C620" s="13"/>
      <c r="D620" s="533"/>
      <c r="E620" s="14"/>
      <c r="F620" s="15"/>
    </row>
    <row r="621" spans="1:6" ht="15.75">
      <c r="A621" s="53"/>
      <c r="B621" s="13" t="s">
        <v>448</v>
      </c>
      <c r="C621" s="531" t="s">
        <v>603</v>
      </c>
      <c r="D621" s="533">
        <v>1</v>
      </c>
      <c r="E621" s="30"/>
      <c r="F621" s="58"/>
    </row>
    <row r="622" spans="1:6" ht="15.75">
      <c r="A622" s="52"/>
      <c r="B622" s="28"/>
      <c r="C622" s="28"/>
      <c r="D622" s="29"/>
      <c r="E622" s="14"/>
      <c r="F622" s="23"/>
    </row>
    <row r="623" spans="1:6" ht="144.75">
      <c r="A623" s="527" t="s">
        <v>627</v>
      </c>
      <c r="B623" s="355" t="s">
        <v>1958</v>
      </c>
      <c r="C623" s="34"/>
      <c r="D623" s="518"/>
      <c r="E623" s="30"/>
      <c r="F623" s="31"/>
    </row>
    <row r="624" spans="1:6" ht="15.75">
      <c r="A624" s="554"/>
      <c r="B624" s="531" t="s">
        <v>449</v>
      </c>
      <c r="C624" s="531" t="s">
        <v>603</v>
      </c>
      <c r="D624" s="29">
        <v>1</v>
      </c>
      <c r="E624" s="30"/>
      <c r="F624" s="31"/>
    </row>
    <row r="625" spans="1:6" ht="15.75">
      <c r="A625" s="52"/>
      <c r="B625" s="28"/>
      <c r="C625" s="28"/>
      <c r="D625" s="29"/>
      <c r="E625" s="14"/>
      <c r="F625" s="23"/>
    </row>
    <row r="626" spans="1:6" ht="47.25">
      <c r="A626" s="527" t="s">
        <v>629</v>
      </c>
      <c r="B626" s="355" t="s">
        <v>856</v>
      </c>
      <c r="C626" s="34"/>
      <c r="D626" s="518"/>
      <c r="E626" s="30"/>
      <c r="F626" s="31"/>
    </row>
    <row r="627" spans="1:6" ht="15.75">
      <c r="A627" s="554"/>
      <c r="B627" s="43" t="s">
        <v>1273</v>
      </c>
      <c r="C627" s="34"/>
      <c r="D627" s="518"/>
      <c r="E627" s="30"/>
      <c r="F627" s="31"/>
    </row>
    <row r="628" spans="1:6" ht="15.75">
      <c r="A628" s="554"/>
      <c r="B628" s="625" t="s">
        <v>450</v>
      </c>
      <c r="C628" s="34"/>
      <c r="D628" s="518"/>
      <c r="E628" s="30"/>
      <c r="F628" s="31"/>
    </row>
    <row r="629" spans="1:6" ht="15.75">
      <c r="A629" s="554"/>
      <c r="B629" s="531" t="s">
        <v>451</v>
      </c>
      <c r="C629" s="33"/>
      <c r="D629" s="29"/>
      <c r="E629" s="30"/>
      <c r="F629" s="31"/>
    </row>
    <row r="630" spans="1:6" ht="15.75">
      <c r="A630" s="52"/>
      <c r="B630" s="28"/>
      <c r="C630" s="531" t="s">
        <v>603</v>
      </c>
      <c r="D630" s="29">
        <v>1</v>
      </c>
      <c r="E630" s="30"/>
      <c r="F630" s="31"/>
    </row>
    <row r="631" spans="1:6" ht="15.75">
      <c r="A631" s="52"/>
      <c r="B631" s="28"/>
      <c r="C631" s="28"/>
      <c r="D631" s="29"/>
      <c r="E631" s="14"/>
      <c r="F631" s="23"/>
    </row>
    <row r="632" spans="1:6" ht="126">
      <c r="A632" s="527">
        <v>1.12</v>
      </c>
      <c r="B632" s="602" t="s">
        <v>857</v>
      </c>
      <c r="C632" s="533"/>
      <c r="D632" s="35"/>
      <c r="E632" s="48"/>
      <c r="F632" s="41"/>
    </row>
    <row r="633" spans="1:6" ht="15.75">
      <c r="A633" s="527"/>
      <c r="B633" s="531"/>
      <c r="C633" s="13" t="s">
        <v>946</v>
      </c>
      <c r="D633" s="533">
        <f>ROUND(1.25*(17.6+61.4+15),0)*5+4.3*20</f>
        <v>676</v>
      </c>
      <c r="E633" s="30"/>
      <c r="F633" s="58"/>
    </row>
    <row r="634" spans="1:6" ht="15.75">
      <c r="A634" s="527"/>
      <c r="B634" s="28"/>
      <c r="C634" s="28"/>
      <c r="D634" s="35"/>
      <c r="E634" s="48"/>
      <c r="F634" s="41"/>
    </row>
    <row r="635" spans="1:6" ht="94.5">
      <c r="A635" s="554">
        <v>1.13</v>
      </c>
      <c r="B635" s="541" t="s">
        <v>858</v>
      </c>
      <c r="C635" s="34"/>
      <c r="D635" s="533"/>
      <c r="E635" s="48"/>
      <c r="F635" s="41"/>
    </row>
    <row r="636" spans="1:6" ht="15.75">
      <c r="A636" s="527"/>
      <c r="B636" s="28"/>
      <c r="C636" s="13" t="s">
        <v>946</v>
      </c>
      <c r="D636" s="630">
        <f>ROUND(D633/7,0)</f>
        <v>97</v>
      </c>
      <c r="E636" s="30"/>
      <c r="F636" s="58"/>
    </row>
    <row r="637" spans="1:6" ht="15.75">
      <c r="A637" s="527"/>
      <c r="B637" s="28" t="s">
        <v>452</v>
      </c>
      <c r="C637" s="34"/>
      <c r="D637" s="35"/>
      <c r="E637" s="48"/>
      <c r="F637" s="41"/>
    </row>
    <row r="638" spans="1:6" ht="78.75">
      <c r="A638" s="527" t="s">
        <v>453</v>
      </c>
      <c r="B638" s="541" t="s">
        <v>859</v>
      </c>
      <c r="C638" s="34"/>
      <c r="D638" s="533"/>
      <c r="E638" s="48"/>
      <c r="F638" s="41"/>
    </row>
    <row r="639" spans="1:6" ht="15.75">
      <c r="A639" s="527"/>
      <c r="B639" s="28"/>
      <c r="C639" s="13" t="s">
        <v>946</v>
      </c>
      <c r="D639" s="533">
        <f>ROUND(D633/10,0)</f>
        <v>68</v>
      </c>
      <c r="E639" s="30"/>
      <c r="F639" s="58"/>
    </row>
    <row r="640" spans="1:6" ht="15.75">
      <c r="A640" s="527"/>
      <c r="B640" s="28"/>
      <c r="C640" s="631"/>
      <c r="D640" s="13"/>
      <c r="E640" s="48"/>
      <c r="F640" s="41"/>
    </row>
    <row r="641" spans="1:6" ht="63">
      <c r="A641" s="527" t="s">
        <v>454</v>
      </c>
      <c r="B641" s="602" t="s">
        <v>1275</v>
      </c>
      <c r="C641" s="34"/>
      <c r="D641" s="518"/>
      <c r="E641" s="48"/>
      <c r="F641" s="41"/>
    </row>
    <row r="642" spans="1:6" ht="18.75">
      <c r="A642" s="527"/>
      <c r="B642" s="28"/>
      <c r="C642" s="28" t="s">
        <v>1950</v>
      </c>
      <c r="D642" s="533">
        <f>ROUND(1.25*(17.6+61.4+15),0)</f>
        <v>118</v>
      </c>
      <c r="E642" s="30"/>
      <c r="F642" s="58"/>
    </row>
    <row r="643" spans="1:6" ht="15.75">
      <c r="A643" s="527"/>
      <c r="B643" s="28"/>
      <c r="C643" s="631"/>
      <c r="D643" s="518"/>
      <c r="E643" s="48"/>
      <c r="F643" s="41"/>
    </row>
    <row r="644" spans="1:6" ht="63">
      <c r="A644" s="527" t="s">
        <v>455</v>
      </c>
      <c r="B644" s="541" t="s">
        <v>860</v>
      </c>
      <c r="C644" s="34"/>
      <c r="D644" s="34"/>
      <c r="E644" s="519"/>
      <c r="F644" s="544"/>
    </row>
    <row r="645" spans="1:6" ht="15.75">
      <c r="A645" s="554"/>
      <c r="B645" s="34"/>
      <c r="C645" s="33" t="s">
        <v>694</v>
      </c>
      <c r="D645" s="518"/>
      <c r="E645" s="519"/>
      <c r="F645" s="58"/>
    </row>
    <row r="646" spans="1:6" ht="15.75">
      <c r="A646" s="554"/>
      <c r="B646" s="34"/>
      <c r="C646" s="38"/>
      <c r="D646" s="47"/>
      <c r="E646" s="48"/>
      <c r="F646" s="41"/>
    </row>
    <row r="647" spans="1:6" ht="15.75">
      <c r="A647" s="53" t="s">
        <v>139</v>
      </c>
      <c r="B647" s="632" t="s">
        <v>861</v>
      </c>
      <c r="C647" s="21"/>
      <c r="D647" s="47"/>
      <c r="E647" s="22"/>
      <c r="F647" s="23"/>
    </row>
    <row r="648" spans="1:6" ht="15.75">
      <c r="A648" s="633"/>
      <c r="B648" s="18"/>
      <c r="C648" s="18"/>
      <c r="D648" s="39"/>
      <c r="E648" s="14"/>
      <c r="F648" s="15"/>
    </row>
    <row r="649" spans="1:6" ht="78.75">
      <c r="A649" s="42">
        <v>2.1</v>
      </c>
      <c r="B649" s="530" t="s">
        <v>862</v>
      </c>
      <c r="C649" s="13"/>
      <c r="D649" s="533"/>
      <c r="E649" s="44"/>
      <c r="F649" s="604"/>
    </row>
    <row r="650" spans="1:6" ht="15.75">
      <c r="A650" s="535"/>
      <c r="B650" s="602" t="s">
        <v>1276</v>
      </c>
      <c r="C650" s="531"/>
      <c r="D650" s="35"/>
      <c r="E650" s="44"/>
      <c r="F650" s="604"/>
    </row>
    <row r="651" spans="1:6" ht="18.75">
      <c r="A651" s="623"/>
      <c r="B651" s="602" t="s">
        <v>1959</v>
      </c>
      <c r="C651" s="531"/>
      <c r="D651" s="35"/>
      <c r="E651" s="14"/>
      <c r="F651" s="15"/>
    </row>
    <row r="652" spans="1:6" ht="15.75">
      <c r="A652" s="623"/>
      <c r="B652" s="602" t="s">
        <v>456</v>
      </c>
      <c r="C652" s="531"/>
      <c r="D652" s="35"/>
      <c r="E652" s="14"/>
      <c r="F652" s="15"/>
    </row>
    <row r="653" spans="1:6" ht="15.75">
      <c r="A653" s="623"/>
      <c r="B653" s="602" t="s">
        <v>457</v>
      </c>
      <c r="C653" s="531"/>
      <c r="D653" s="35"/>
      <c r="E653" s="14"/>
      <c r="F653" s="15"/>
    </row>
    <row r="654" spans="1:6" ht="15.75">
      <c r="A654" s="623"/>
      <c r="B654" s="531" t="s">
        <v>458</v>
      </c>
      <c r="C654" s="531"/>
      <c r="D654" s="35"/>
      <c r="E654" s="14"/>
      <c r="F654" s="15"/>
    </row>
    <row r="655" spans="1:6" ht="15.75">
      <c r="A655" s="623"/>
      <c r="B655" s="531" t="s">
        <v>850</v>
      </c>
      <c r="C655" s="531"/>
      <c r="D655" s="35"/>
      <c r="E655" s="14"/>
      <c r="F655" s="15"/>
    </row>
    <row r="656" spans="1:6" ht="15.75">
      <c r="A656" s="623"/>
      <c r="B656" s="530"/>
      <c r="C656" s="531" t="s">
        <v>603</v>
      </c>
      <c r="D656" s="35">
        <v>2</v>
      </c>
      <c r="E656" s="30"/>
      <c r="F656" s="58"/>
    </row>
    <row r="657" spans="1:6" ht="15.75">
      <c r="A657" s="634"/>
      <c r="B657" s="13"/>
      <c r="C657" s="13"/>
      <c r="D657" s="35"/>
      <c r="E657" s="30"/>
      <c r="F657" s="58"/>
    </row>
    <row r="658" spans="1:6" ht="84.75" customHeight="1">
      <c r="A658" s="42">
        <v>2.2</v>
      </c>
      <c r="B658" s="530" t="s">
        <v>863</v>
      </c>
      <c r="C658" s="13"/>
      <c r="D658" s="13"/>
      <c r="E658" s="14"/>
      <c r="F658" s="15"/>
    </row>
    <row r="659" spans="1:6" ht="15.75">
      <c r="A659" s="623"/>
      <c r="B659" s="602" t="s">
        <v>1276</v>
      </c>
      <c r="C659" s="531"/>
      <c r="D659" s="35"/>
      <c r="E659" s="14"/>
      <c r="F659" s="15"/>
    </row>
    <row r="660" spans="1:6" ht="18.75">
      <c r="A660" s="532" t="s">
        <v>978</v>
      </c>
      <c r="B660" s="602" t="s">
        <v>1959</v>
      </c>
      <c r="C660" s="13"/>
      <c r="D660" s="13"/>
      <c r="E660" s="14"/>
      <c r="F660" s="15"/>
    </row>
    <row r="661" spans="1:6" ht="15.75">
      <c r="A661" s="603"/>
      <c r="B661" s="602" t="s">
        <v>459</v>
      </c>
      <c r="C661" s="13"/>
      <c r="D661" s="13"/>
      <c r="E661" s="14"/>
      <c r="F661" s="15"/>
    </row>
    <row r="662" spans="1:6" ht="15.75">
      <c r="A662" s="603"/>
      <c r="B662" s="602" t="s">
        <v>460</v>
      </c>
      <c r="C662" s="13"/>
      <c r="D662" s="13"/>
      <c r="E662" s="14"/>
      <c r="F662" s="15"/>
    </row>
    <row r="663" spans="1:6" ht="15.75">
      <c r="A663" s="623"/>
      <c r="B663" s="531" t="s">
        <v>461</v>
      </c>
      <c r="C663" s="531"/>
      <c r="D663" s="35"/>
      <c r="E663" s="14"/>
      <c r="F663" s="15"/>
    </row>
    <row r="664" spans="1:6" ht="15.75">
      <c r="A664" s="623"/>
      <c r="B664" s="531" t="s">
        <v>850</v>
      </c>
      <c r="C664" s="531"/>
      <c r="D664" s="35"/>
      <c r="E664" s="14"/>
      <c r="F664" s="15"/>
    </row>
    <row r="665" spans="1:6" ht="15.75">
      <c r="A665" s="623"/>
      <c r="B665" s="530"/>
      <c r="C665" s="531" t="s">
        <v>603</v>
      </c>
      <c r="D665" s="35">
        <v>1</v>
      </c>
      <c r="E665" s="30"/>
      <c r="F665" s="58"/>
    </row>
    <row r="666" spans="1:6" ht="15.75">
      <c r="A666" s="623"/>
      <c r="B666" s="530"/>
      <c r="C666" s="531"/>
      <c r="D666" s="35"/>
      <c r="E666" s="48"/>
      <c r="F666" s="580"/>
    </row>
    <row r="667" spans="1:6" ht="18.75">
      <c r="A667" s="532" t="s">
        <v>462</v>
      </c>
      <c r="B667" s="602" t="s">
        <v>1960</v>
      </c>
      <c r="C667" s="13"/>
      <c r="D667" s="13"/>
      <c r="E667" s="14"/>
      <c r="F667" s="15"/>
    </row>
    <row r="668" spans="1:6" ht="15.75">
      <c r="A668" s="623"/>
      <c r="B668" s="602" t="s">
        <v>459</v>
      </c>
      <c r="C668" s="13"/>
      <c r="D668" s="13"/>
      <c r="E668" s="14"/>
      <c r="F668" s="15"/>
    </row>
    <row r="669" spans="1:6" ht="15.75">
      <c r="A669" s="623"/>
      <c r="B669" s="602" t="s">
        <v>79</v>
      </c>
      <c r="C669" s="13"/>
      <c r="D669" s="13"/>
      <c r="E669" s="14"/>
      <c r="F669" s="15"/>
    </row>
    <row r="670" spans="1:6" ht="15.75">
      <c r="A670" s="623"/>
      <c r="B670" s="531" t="s">
        <v>80</v>
      </c>
      <c r="C670" s="531"/>
      <c r="D670" s="35"/>
      <c r="E670" s="14"/>
      <c r="F670" s="15"/>
    </row>
    <row r="671" spans="1:6" ht="15.75">
      <c r="A671" s="623"/>
      <c r="B671" s="531" t="s">
        <v>864</v>
      </c>
      <c r="C671" s="531"/>
      <c r="D671" s="35"/>
      <c r="E671" s="14"/>
      <c r="F671" s="15"/>
    </row>
    <row r="672" spans="1:6" ht="15.75">
      <c r="A672" s="623"/>
      <c r="B672" s="530"/>
      <c r="C672" s="531" t="s">
        <v>603</v>
      </c>
      <c r="D672" s="35">
        <v>2</v>
      </c>
      <c r="E672" s="30"/>
      <c r="F672" s="58"/>
    </row>
    <row r="673" spans="1:6" ht="15.75">
      <c r="A673" s="623"/>
      <c r="B673" s="530"/>
      <c r="C673" s="531"/>
      <c r="D673" s="35"/>
      <c r="E673" s="48"/>
      <c r="F673" s="580"/>
    </row>
    <row r="674" spans="1:6" ht="63">
      <c r="A674" s="42">
        <v>2.3</v>
      </c>
      <c r="B674" s="602" t="s">
        <v>853</v>
      </c>
      <c r="C674" s="13"/>
      <c r="D674" s="635"/>
      <c r="E674" s="30"/>
      <c r="F674" s="58"/>
    </row>
    <row r="675" spans="1:6" ht="47.25">
      <c r="A675" s="554"/>
      <c r="B675" s="541" t="s">
        <v>865</v>
      </c>
      <c r="C675" s="34"/>
      <c r="D675" s="550"/>
      <c r="E675" s="30"/>
      <c r="F675" s="31"/>
    </row>
    <row r="676" spans="1:6" ht="15.75">
      <c r="A676" s="578"/>
      <c r="B676" s="28" t="s">
        <v>81</v>
      </c>
      <c r="C676" s="531" t="s">
        <v>603</v>
      </c>
      <c r="D676" s="29">
        <v>2</v>
      </c>
      <c r="E676" s="30"/>
      <c r="F676" s="31"/>
    </row>
    <row r="677" spans="1:6" ht="15.75">
      <c r="A677" s="636"/>
      <c r="B677" s="13"/>
      <c r="C677" s="34"/>
      <c r="D677" s="35"/>
      <c r="E677" s="48"/>
      <c r="F677" s="41"/>
    </row>
    <row r="678" spans="1:6" ht="31.5">
      <c r="A678" s="42">
        <v>2.4</v>
      </c>
      <c r="B678" s="530" t="s">
        <v>866</v>
      </c>
      <c r="C678" s="13"/>
      <c r="D678" s="533"/>
      <c r="E678" s="14"/>
      <c r="F678" s="15"/>
    </row>
    <row r="679" spans="1:6" ht="15.75">
      <c r="A679" s="535"/>
      <c r="B679" s="530" t="s">
        <v>1273</v>
      </c>
      <c r="C679" s="13"/>
      <c r="D679" s="533"/>
      <c r="E679" s="14"/>
      <c r="F679" s="15"/>
    </row>
    <row r="680" spans="1:6" ht="15.75">
      <c r="A680" s="535"/>
      <c r="B680" s="531" t="s">
        <v>82</v>
      </c>
      <c r="C680" s="531" t="s">
        <v>603</v>
      </c>
      <c r="D680" s="533">
        <v>9</v>
      </c>
      <c r="E680" s="30"/>
      <c r="F680" s="58"/>
    </row>
    <row r="681" spans="1:6" ht="15.75">
      <c r="A681" s="636"/>
      <c r="B681" s="13"/>
      <c r="C681" s="34"/>
      <c r="D681" s="35"/>
      <c r="E681" s="48"/>
      <c r="F681" s="41"/>
    </row>
    <row r="682" spans="1:6" ht="94.5">
      <c r="A682" s="42">
        <v>2.5</v>
      </c>
      <c r="B682" s="637" t="s">
        <v>867</v>
      </c>
      <c r="C682" s="13"/>
      <c r="D682" s="533"/>
      <c r="E682" s="14"/>
      <c r="F682" s="15"/>
    </row>
    <row r="683" spans="1:6" ht="15.75">
      <c r="A683" s="53"/>
      <c r="B683" s="13" t="s">
        <v>1048</v>
      </c>
      <c r="C683" s="13"/>
      <c r="D683" s="533"/>
      <c r="E683" s="14"/>
      <c r="F683" s="15"/>
    </row>
    <row r="684" spans="1:6" ht="15.75">
      <c r="A684" s="53"/>
      <c r="B684" s="33"/>
      <c r="C684" s="531" t="s">
        <v>603</v>
      </c>
      <c r="D684" s="533">
        <v>2</v>
      </c>
      <c r="E684" s="30"/>
      <c r="F684" s="58"/>
    </row>
    <row r="685" spans="1:6" ht="15.75">
      <c r="A685" s="636"/>
      <c r="B685" s="13"/>
      <c r="C685" s="34"/>
      <c r="D685" s="35"/>
      <c r="E685" s="48"/>
      <c r="F685" s="41"/>
    </row>
    <row r="686" spans="1:6" ht="64.5" customHeight="1">
      <c r="A686" s="42">
        <v>2.6</v>
      </c>
      <c r="B686" s="629" t="s">
        <v>855</v>
      </c>
      <c r="C686" s="13"/>
      <c r="D686" s="533"/>
      <c r="E686" s="14"/>
      <c r="F686" s="15"/>
    </row>
    <row r="687" spans="1:6" ht="15.75">
      <c r="A687" s="53"/>
      <c r="B687" s="13" t="s">
        <v>448</v>
      </c>
      <c r="C687" s="531" t="s">
        <v>603</v>
      </c>
      <c r="D687" s="533">
        <v>7</v>
      </c>
      <c r="E687" s="30"/>
      <c r="F687" s="58"/>
    </row>
    <row r="688" spans="1:6" ht="15.75">
      <c r="A688" s="636"/>
      <c r="B688" s="13"/>
      <c r="C688" s="34"/>
      <c r="D688" s="35"/>
      <c r="E688" s="48"/>
      <c r="F688" s="41"/>
    </row>
    <row r="689" spans="1:6" ht="126">
      <c r="A689" s="42">
        <v>2.7</v>
      </c>
      <c r="B689" s="541" t="s">
        <v>868</v>
      </c>
      <c r="C689" s="13"/>
      <c r="D689" s="533"/>
      <c r="E689" s="14"/>
      <c r="F689" s="15"/>
    </row>
    <row r="690" spans="1:6" ht="15.75">
      <c r="A690" s="53"/>
      <c r="B690" s="638" t="s">
        <v>83</v>
      </c>
      <c r="C690" s="531" t="s">
        <v>359</v>
      </c>
      <c r="D690" s="533">
        <f>24</f>
        <v>24</v>
      </c>
      <c r="E690" s="30"/>
      <c r="F690" s="58"/>
    </row>
    <row r="691" spans="1:6" ht="15.75">
      <c r="A691" s="53"/>
      <c r="B691" s="638" t="s">
        <v>84</v>
      </c>
      <c r="C691" s="531" t="s">
        <v>359</v>
      </c>
      <c r="D691" s="533">
        <v>8</v>
      </c>
      <c r="E691" s="30"/>
      <c r="F691" s="58"/>
    </row>
    <row r="692" spans="1:6" ht="15.75">
      <c r="A692" s="636"/>
      <c r="B692" s="13"/>
      <c r="C692" s="34"/>
      <c r="D692" s="35"/>
      <c r="E692" s="30"/>
      <c r="F692" s="31"/>
    </row>
    <row r="693" spans="1:6" ht="47.25">
      <c r="A693" s="42">
        <v>2.8</v>
      </c>
      <c r="B693" s="602" t="s">
        <v>1790</v>
      </c>
      <c r="C693" s="13"/>
      <c r="D693" s="13"/>
      <c r="E693" s="44"/>
      <c r="F693" s="604"/>
    </row>
    <row r="694" spans="1:6" ht="15.75">
      <c r="A694" s="42"/>
      <c r="B694" s="13"/>
      <c r="C694" s="531" t="s">
        <v>151</v>
      </c>
      <c r="D694" s="533"/>
      <c r="E694" s="44"/>
      <c r="F694" s="58"/>
    </row>
    <row r="695" spans="1:6" ht="16.5" thickBot="1">
      <c r="A695" s="532"/>
      <c r="B695" s="13"/>
      <c r="C695" s="13"/>
      <c r="D695" s="35"/>
      <c r="E695" s="688"/>
      <c r="F695" s="690"/>
    </row>
    <row r="696" spans="1:6" ht="16.5" thickBot="1">
      <c r="A696" s="680" t="str">
        <f>A557</f>
        <v>Ђ</v>
      </c>
      <c r="B696" s="687" t="str">
        <f>B557</f>
        <v>ВЕНТИЛАЦИЈА</v>
      </c>
      <c r="C696" s="682"/>
      <c r="D696" s="685" t="s">
        <v>535</v>
      </c>
      <c r="E696" s="798"/>
      <c r="F696" s="798"/>
    </row>
    <row r="697" spans="1:6" ht="15.75">
      <c r="A697" s="589"/>
      <c r="B697" s="590"/>
      <c r="C697" s="591"/>
      <c r="D697" s="592"/>
      <c r="E697" s="593"/>
      <c r="F697" s="593"/>
    </row>
    <row r="698" spans="1:6" ht="15" customHeight="1" thickBot="1">
      <c r="A698" s="497"/>
      <c r="B698" s="639"/>
      <c r="C698" s="639"/>
      <c r="D698" s="639"/>
      <c r="E698" s="639"/>
      <c r="F698" s="639"/>
    </row>
    <row r="699" spans="1:6" ht="15" customHeight="1" thickBot="1">
      <c r="A699" s="680" t="s">
        <v>1303</v>
      </c>
      <c r="B699" s="686" t="s">
        <v>869</v>
      </c>
      <c r="C699" s="682"/>
      <c r="D699" s="683"/>
      <c r="E699" s="683"/>
      <c r="F699" s="684"/>
    </row>
    <row r="700" spans="1:6" ht="15.75">
      <c r="A700" s="640"/>
      <c r="B700" s="641"/>
      <c r="C700" s="642"/>
      <c r="D700" s="643"/>
      <c r="E700" s="9"/>
      <c r="F700" s="10"/>
    </row>
    <row r="701" spans="1:6" ht="15.75">
      <c r="A701" s="556" t="s">
        <v>138</v>
      </c>
      <c r="B701" s="25" t="s">
        <v>870</v>
      </c>
      <c r="C701" s="25"/>
      <c r="D701" s="518"/>
      <c r="E701" s="519"/>
      <c r="F701" s="544"/>
    </row>
    <row r="702" spans="1:6" ht="15.75">
      <c r="A702" s="572"/>
      <c r="B702" s="34"/>
      <c r="C702" s="34"/>
      <c r="D702" s="518"/>
      <c r="E702" s="519"/>
      <c r="F702" s="544"/>
    </row>
    <row r="703" spans="1:6" ht="15.75">
      <c r="A703" s="572" t="s">
        <v>960</v>
      </c>
      <c r="B703" s="542" t="s">
        <v>871</v>
      </c>
      <c r="C703" s="542"/>
      <c r="D703" s="644"/>
      <c r="E703" s="519"/>
      <c r="F703" s="544"/>
    </row>
    <row r="704" spans="1:6" ht="15.75">
      <c r="A704" s="572"/>
      <c r="B704" s="542" t="s">
        <v>872</v>
      </c>
      <c r="C704" s="542"/>
      <c r="D704" s="644"/>
      <c r="E704" s="519"/>
      <c r="F704" s="544"/>
    </row>
    <row r="705" spans="1:6" ht="15.75">
      <c r="A705" s="572"/>
      <c r="B705" s="542" t="s">
        <v>873</v>
      </c>
      <c r="C705" s="542"/>
      <c r="D705" s="644"/>
      <c r="E705" s="519"/>
      <c r="F705" s="544"/>
    </row>
    <row r="706" spans="1:6" ht="15.75">
      <c r="A706" s="572"/>
      <c r="B706" s="542" t="s">
        <v>874</v>
      </c>
      <c r="C706" s="542"/>
      <c r="D706" s="644"/>
      <c r="E706" s="519"/>
      <c r="F706" s="544"/>
    </row>
    <row r="707" spans="1:6" ht="15.75">
      <c r="A707" s="572"/>
      <c r="B707" s="542" t="s">
        <v>875</v>
      </c>
      <c r="C707" s="542"/>
      <c r="D707" s="644"/>
      <c r="E707" s="519"/>
      <c r="F707" s="544"/>
    </row>
    <row r="708" spans="1:6" ht="21" customHeight="1">
      <c r="A708" s="572"/>
      <c r="B708" s="542" t="s">
        <v>876</v>
      </c>
      <c r="C708" s="542"/>
      <c r="D708" s="644"/>
      <c r="E708" s="519"/>
      <c r="F708" s="544"/>
    </row>
    <row r="709" spans="1:6" ht="15.75">
      <c r="A709" s="572"/>
      <c r="B709" s="542" t="s">
        <v>877</v>
      </c>
      <c r="C709" s="542"/>
      <c r="D709" s="644"/>
      <c r="E709" s="519"/>
      <c r="F709" s="544"/>
    </row>
    <row r="710" spans="1:6" ht="15.75">
      <c r="A710" s="572"/>
      <c r="B710" s="542" t="s">
        <v>878</v>
      </c>
      <c r="C710" s="542"/>
      <c r="D710" s="644"/>
      <c r="E710" s="519"/>
      <c r="F710" s="544"/>
    </row>
    <row r="711" spans="1:6" ht="15.75">
      <c r="A711" s="572"/>
      <c r="B711" s="34"/>
      <c r="C711" s="28" t="s">
        <v>694</v>
      </c>
      <c r="D711" s="518"/>
      <c r="E711" s="519"/>
      <c r="F711" s="58"/>
    </row>
    <row r="712" spans="1:6" ht="15.75">
      <c r="A712" s="645"/>
      <c r="B712" s="646"/>
      <c r="C712" s="647"/>
      <c r="D712" s="648"/>
      <c r="E712" s="22"/>
      <c r="F712" s="23"/>
    </row>
    <row r="713" spans="1:6" ht="15.75">
      <c r="A713" s="556" t="s">
        <v>139</v>
      </c>
      <c r="B713" s="25" t="s">
        <v>879</v>
      </c>
      <c r="C713" s="34"/>
      <c r="D713" s="34"/>
      <c r="E713" s="649"/>
      <c r="F713" s="650"/>
    </row>
    <row r="714" spans="1:6" ht="15.75">
      <c r="A714" s="572"/>
      <c r="B714" s="34"/>
      <c r="C714" s="34"/>
      <c r="D714" s="518"/>
      <c r="E714" s="649"/>
      <c r="F714" s="650"/>
    </row>
    <row r="715" spans="1:6" ht="63" customHeight="1">
      <c r="A715" s="572" t="s">
        <v>970</v>
      </c>
      <c r="B715" s="542" t="s">
        <v>880</v>
      </c>
      <c r="C715" s="542"/>
      <c r="D715" s="518"/>
      <c r="E715" s="519"/>
      <c r="F715" s="544"/>
    </row>
    <row r="716" spans="1:6" ht="15.75">
      <c r="A716" s="572"/>
      <c r="B716" s="34"/>
      <c r="C716" s="28" t="s">
        <v>694</v>
      </c>
      <c r="D716" s="518"/>
      <c r="E716" s="649"/>
      <c r="F716" s="58"/>
    </row>
    <row r="717" spans="1:6" ht="15.75">
      <c r="A717" s="572"/>
      <c r="B717" s="34"/>
      <c r="C717" s="34"/>
      <c r="D717" s="518"/>
      <c r="E717" s="649"/>
      <c r="F717" s="650"/>
    </row>
    <row r="718" spans="1:6" ht="15.75">
      <c r="A718" s="572" t="s">
        <v>977</v>
      </c>
      <c r="B718" s="531" t="s">
        <v>881</v>
      </c>
      <c r="C718" s="28"/>
      <c r="D718" s="518"/>
      <c r="E718" s="649"/>
      <c r="F718" s="650"/>
    </row>
    <row r="719" spans="1:6" ht="31.5">
      <c r="A719" s="572"/>
      <c r="B719" s="624" t="s">
        <v>1277</v>
      </c>
      <c r="C719" s="28"/>
      <c r="D719" s="518"/>
      <c r="E719" s="649"/>
      <c r="F719" s="650"/>
    </row>
    <row r="720" spans="1:6" ht="15.75">
      <c r="A720" s="572"/>
      <c r="B720" s="28"/>
      <c r="C720" s="28"/>
      <c r="D720" s="518"/>
      <c r="E720" s="649"/>
      <c r="F720" s="650"/>
    </row>
    <row r="721" spans="1:6" ht="30.75" customHeight="1">
      <c r="A721" s="572" t="s">
        <v>978</v>
      </c>
      <c r="B721" s="651" t="s">
        <v>882</v>
      </c>
      <c r="C721" s="542"/>
      <c r="D721" s="644"/>
      <c r="E721" s="649"/>
      <c r="F721" s="650"/>
    </row>
    <row r="722" spans="1:6" ht="15.75">
      <c r="A722" s="572"/>
      <c r="B722" s="542"/>
      <c r="C722" s="29" t="s">
        <v>603</v>
      </c>
      <c r="D722" s="35">
        <v>75</v>
      </c>
      <c r="E722" s="30"/>
      <c r="F722" s="31"/>
    </row>
    <row r="723" spans="1:6" ht="15.75">
      <c r="A723" s="572"/>
      <c r="B723" s="542"/>
      <c r="C723" s="29"/>
      <c r="D723" s="35"/>
      <c r="E723" s="567"/>
      <c r="F723" s="31"/>
    </row>
    <row r="724" spans="1:6" ht="78.75" customHeight="1">
      <c r="A724" s="572" t="s">
        <v>462</v>
      </c>
      <c r="B724" s="652" t="s">
        <v>883</v>
      </c>
      <c r="C724" s="28"/>
      <c r="D724" s="518"/>
      <c r="E724" s="653"/>
      <c r="F724" s="58"/>
    </row>
    <row r="725" spans="1:6" ht="15.75">
      <c r="A725" s="572"/>
      <c r="B725" s="576"/>
      <c r="C725" s="29" t="s">
        <v>603</v>
      </c>
      <c r="D725" s="654">
        <v>4</v>
      </c>
      <c r="E725" s="30"/>
      <c r="F725" s="58"/>
    </row>
    <row r="726" spans="1:6" ht="15.75">
      <c r="A726" s="572"/>
      <c r="B726" s="542"/>
      <c r="C726" s="29"/>
      <c r="D726" s="35"/>
      <c r="E726" s="30"/>
      <c r="F726" s="31"/>
    </row>
    <row r="727" spans="1:6" ht="63">
      <c r="A727" s="572" t="s">
        <v>85</v>
      </c>
      <c r="B727" s="652" t="s">
        <v>884</v>
      </c>
      <c r="C727" s="29"/>
      <c r="D727" s="35"/>
      <c r="E727" s="30"/>
      <c r="F727" s="31"/>
    </row>
    <row r="728" spans="1:6" ht="15.75">
      <c r="A728" s="572"/>
      <c r="B728" s="542"/>
      <c r="C728" s="29" t="s">
        <v>603</v>
      </c>
      <c r="D728" s="654">
        <v>4</v>
      </c>
      <c r="E728" s="30"/>
      <c r="F728" s="58"/>
    </row>
    <row r="729" spans="1:6" ht="15.75">
      <c r="A729" s="572"/>
      <c r="B729" s="34"/>
      <c r="C729" s="34"/>
      <c r="D729" s="518"/>
      <c r="E729" s="519"/>
      <c r="F729" s="544"/>
    </row>
    <row r="730" spans="1:6" ht="36" customHeight="1">
      <c r="A730" s="572" t="s">
        <v>979</v>
      </c>
      <c r="B730" s="541" t="s">
        <v>885</v>
      </c>
      <c r="C730" s="34"/>
      <c r="D730" s="13"/>
      <c r="E730" s="653"/>
      <c r="F730" s="655"/>
    </row>
    <row r="731" spans="1:6" ht="15.75">
      <c r="A731" s="572"/>
      <c r="B731" s="33"/>
      <c r="C731" s="29" t="s">
        <v>603</v>
      </c>
      <c r="D731" s="656">
        <v>5</v>
      </c>
      <c r="E731" s="30"/>
      <c r="F731" s="58"/>
    </row>
    <row r="732" spans="1:6" ht="15.75">
      <c r="A732" s="572"/>
      <c r="B732" s="34"/>
      <c r="C732" s="34"/>
      <c r="D732" s="518"/>
      <c r="E732" s="649"/>
      <c r="F732" s="650"/>
    </row>
    <row r="733" spans="1:6" ht="63" customHeight="1">
      <c r="A733" s="572" t="s">
        <v>981</v>
      </c>
      <c r="B733" s="541" t="s">
        <v>886</v>
      </c>
      <c r="C733" s="34"/>
      <c r="D733" s="13"/>
      <c r="E733" s="649"/>
      <c r="F733" s="650"/>
    </row>
    <row r="734" spans="1:6" ht="15.75">
      <c r="A734" s="572"/>
      <c r="B734" s="541"/>
      <c r="C734" s="28" t="s">
        <v>694</v>
      </c>
      <c r="D734" s="518"/>
      <c r="E734" s="519"/>
      <c r="F734" s="58"/>
    </row>
    <row r="735" spans="1:6" ht="15.75">
      <c r="A735" s="572"/>
      <c r="B735" s="34"/>
      <c r="C735" s="34"/>
      <c r="D735" s="518"/>
      <c r="E735" s="519"/>
      <c r="F735" s="544"/>
    </row>
    <row r="736" spans="1:6" ht="78.75" customHeight="1">
      <c r="A736" s="572" t="s">
        <v>982</v>
      </c>
      <c r="B736" s="542" t="s">
        <v>887</v>
      </c>
      <c r="C736" s="542"/>
      <c r="D736" s="518"/>
      <c r="E736" s="649"/>
      <c r="F736" s="650"/>
    </row>
    <row r="737" spans="1:6" ht="63" customHeight="1">
      <c r="A737" s="572"/>
      <c r="B737" s="542" t="s">
        <v>888</v>
      </c>
      <c r="C737" s="542"/>
      <c r="D737" s="518"/>
      <c r="E737" s="649"/>
      <c r="F737" s="650"/>
    </row>
    <row r="738" spans="1:6" ht="15.75">
      <c r="A738" s="572"/>
      <c r="B738" s="34"/>
      <c r="C738" s="28" t="s">
        <v>694</v>
      </c>
      <c r="D738" s="518"/>
      <c r="E738" s="519"/>
      <c r="F738" s="58"/>
    </row>
    <row r="739" spans="1:6" ht="15.75">
      <c r="A739" s="572"/>
      <c r="B739" s="34"/>
      <c r="C739" s="34"/>
      <c r="D739" s="518"/>
      <c r="E739" s="519"/>
      <c r="F739" s="544"/>
    </row>
    <row r="740" spans="1:6" ht="47.25">
      <c r="A740" s="572" t="s">
        <v>412</v>
      </c>
      <c r="B740" s="657" t="s">
        <v>889</v>
      </c>
      <c r="C740" s="573"/>
      <c r="D740" s="518"/>
      <c r="E740" s="649"/>
      <c r="F740" s="650"/>
    </row>
    <row r="741" spans="1:6" ht="63">
      <c r="A741" s="572"/>
      <c r="B741" s="657" t="s">
        <v>890</v>
      </c>
      <c r="C741" s="573"/>
      <c r="D741" s="518"/>
      <c r="E741" s="649"/>
      <c r="F741" s="650"/>
    </row>
    <row r="742" spans="1:6" ht="15.75">
      <c r="A742" s="572"/>
      <c r="B742" s="34"/>
      <c r="C742" s="28" t="s">
        <v>694</v>
      </c>
      <c r="D742" s="518"/>
      <c r="E742" s="649"/>
      <c r="F742" s="58"/>
    </row>
    <row r="743" spans="1:6" ht="16.5" thickBot="1">
      <c r="A743" s="658"/>
      <c r="B743" s="659"/>
      <c r="C743" s="612"/>
      <c r="D743" s="660"/>
      <c r="E743" s="649"/>
      <c r="F743" s="650"/>
    </row>
    <row r="744" spans="1:6" ht="15" customHeight="1" thickBot="1">
      <c r="A744" s="680" t="str">
        <f>A699</f>
        <v>Е</v>
      </c>
      <c r="B744" s="681" t="str">
        <f>B699</f>
        <v>ПРИПРЕМНО-ЗАВРШНИ РАДОВИ</v>
      </c>
      <c r="C744" s="691"/>
      <c r="D744" s="685" t="s">
        <v>535</v>
      </c>
      <c r="E744" s="806"/>
      <c r="F744" s="806"/>
    </row>
    <row r="745" spans="1:6" ht="15.75">
      <c r="A745" s="589"/>
      <c r="B745" s="590"/>
      <c r="C745" s="591"/>
      <c r="D745" s="592"/>
      <c r="E745" s="593"/>
      <c r="F745" s="593"/>
    </row>
    <row r="746" spans="1:6" ht="16.5" thickBot="1">
      <c r="A746" s="589"/>
      <c r="B746" s="590"/>
      <c r="C746" s="591"/>
      <c r="D746" s="592"/>
      <c r="E746" s="593"/>
      <c r="F746" s="593"/>
    </row>
    <row r="747" spans="1:6" ht="16.5" thickBot="1">
      <c r="A747" s="807" t="s">
        <v>1962</v>
      </c>
      <c r="B747" s="808"/>
      <c r="C747" s="808"/>
      <c r="D747" s="808"/>
      <c r="E747" s="808"/>
      <c r="F747" s="809"/>
    </row>
    <row r="748" spans="1:6" ht="15.75">
      <c r="A748" s="661"/>
      <c r="B748" s="662"/>
      <c r="C748" s="663"/>
      <c r="D748" s="662"/>
      <c r="E748" s="664"/>
      <c r="F748" s="665"/>
    </row>
    <row r="749" spans="1:6" ht="24.75" customHeight="1">
      <c r="A749" s="692" t="str">
        <f>A43</f>
        <v>A</v>
      </c>
      <c r="B749" s="693" t="str">
        <f>B43</f>
        <v>ДЕМОНТАЖНИ РАДОВИ</v>
      </c>
      <c r="C749" s="694"/>
      <c r="D749" s="803"/>
      <c r="E749" s="804"/>
      <c r="F749" s="805"/>
    </row>
    <row r="750" spans="1:6" ht="24.75" customHeight="1">
      <c r="A750" s="692" t="str">
        <f>A229</f>
        <v>Б</v>
      </c>
      <c r="B750" s="693" t="str">
        <f>B229</f>
        <v>ТОПЛОТНА ПОДСТАНИЦА</v>
      </c>
      <c r="C750" s="694"/>
      <c r="D750" s="803"/>
      <c r="E750" s="804"/>
      <c r="F750" s="805"/>
    </row>
    <row r="751" spans="1:6" ht="24.75" customHeight="1">
      <c r="A751" s="692" t="str">
        <f>A255</f>
        <v>В</v>
      </c>
      <c r="B751" s="693" t="str">
        <f>B255</f>
        <v>РАДИЈАТОРСКО ГРЕЈАЊЕ</v>
      </c>
      <c r="C751" s="694"/>
      <c r="D751" s="803"/>
      <c r="E751" s="804"/>
      <c r="F751" s="805"/>
    </row>
    <row r="752" spans="1:6" ht="24.75" customHeight="1">
      <c r="A752" s="692" t="str">
        <f>A289</f>
        <v>Г</v>
      </c>
      <c r="B752" s="693" t="str">
        <f>B289</f>
        <v>ЦЕВНА МРЕЖА И ПРИПАДАЈУЋА АРМАТУРА</v>
      </c>
      <c r="C752" s="694"/>
      <c r="D752" s="803"/>
      <c r="E752" s="804"/>
      <c r="F752" s="805"/>
    </row>
    <row r="753" spans="1:6" ht="24.75" customHeight="1">
      <c r="A753" s="692" t="str">
        <f>A554</f>
        <v>Д</v>
      </c>
      <c r="B753" s="693" t="str">
        <f>B554</f>
        <v>ВРФ СИСТЕМИ </v>
      </c>
      <c r="C753" s="694"/>
      <c r="D753" s="803"/>
      <c r="E753" s="804"/>
      <c r="F753" s="805"/>
    </row>
    <row r="754" spans="1:6" ht="24.75" customHeight="1">
      <c r="A754" s="692" t="str">
        <f>A696</f>
        <v>Ђ</v>
      </c>
      <c r="B754" s="693" t="str">
        <f>B696</f>
        <v>ВЕНТИЛАЦИЈА</v>
      </c>
      <c r="C754" s="694"/>
      <c r="D754" s="803"/>
      <c r="E754" s="804"/>
      <c r="F754" s="805"/>
    </row>
    <row r="755" spans="1:6" ht="24.75" customHeight="1">
      <c r="A755" s="692" t="str">
        <f>A744</f>
        <v>Е</v>
      </c>
      <c r="B755" s="695" t="str">
        <f>B744</f>
        <v>ПРИПРЕМНО-ЗАВРШНИ РАДОВИ</v>
      </c>
      <c r="C755" s="696"/>
      <c r="D755" s="803"/>
      <c r="E755" s="804"/>
      <c r="F755" s="805"/>
    </row>
    <row r="756" spans="1:6" ht="24.75" customHeight="1" thickBot="1">
      <c r="A756" s="666"/>
      <c r="B756" s="667"/>
      <c r="C756" s="668"/>
      <c r="D756" s="669"/>
      <c r="E756" s="670"/>
      <c r="F756" s="671"/>
    </row>
    <row r="757" spans="1:22" s="672" customFormat="1" ht="24.75" customHeight="1" thickBot="1">
      <c r="A757" s="800" t="s">
        <v>1963</v>
      </c>
      <c r="B757" s="801"/>
      <c r="C757" s="802"/>
      <c r="D757" s="799"/>
      <c r="E757" s="799"/>
      <c r="F757" s="799"/>
      <c r="G757" s="498"/>
      <c r="H757" s="498"/>
      <c r="I757" s="498"/>
      <c r="J757" s="498"/>
      <c r="K757" s="498"/>
      <c r="L757" s="498"/>
      <c r="M757" s="498"/>
      <c r="N757" s="498"/>
      <c r="O757" s="498"/>
      <c r="P757" s="498"/>
      <c r="Q757" s="498"/>
      <c r="R757" s="498"/>
      <c r="S757" s="498"/>
      <c r="T757" s="498"/>
      <c r="U757" s="498"/>
      <c r="V757" s="498"/>
    </row>
    <row r="758" spans="1:6" ht="15.75">
      <c r="A758" s="589"/>
      <c r="B758" s="590"/>
      <c r="C758" s="673"/>
      <c r="D758" s="673"/>
      <c r="E758" s="673"/>
      <c r="F758" s="673"/>
    </row>
    <row r="759" spans="1:6" ht="15.75">
      <c r="A759" s="589"/>
      <c r="B759" s="590"/>
      <c r="C759" s="673"/>
      <c r="D759" s="673"/>
      <c r="E759" s="673"/>
      <c r="F759" s="673"/>
    </row>
    <row r="760" spans="1:6" ht="15.75">
      <c r="A760" s="589"/>
      <c r="B760" s="590"/>
      <c r="C760" s="673"/>
      <c r="D760" s="673"/>
      <c r="E760" s="673"/>
      <c r="F760" s="673"/>
    </row>
    <row r="761" spans="1:6" ht="15.75">
      <c r="A761" s="589"/>
      <c r="B761" s="590"/>
      <c r="C761" s="673"/>
      <c r="D761" s="673"/>
      <c r="E761" s="673"/>
      <c r="F761" s="673"/>
    </row>
    <row r="762" spans="1:6" ht="15.75">
      <c r="A762" s="497"/>
      <c r="B762" s="674"/>
      <c r="C762" s="591"/>
      <c r="D762" s="675"/>
      <c r="E762" s="675"/>
      <c r="F762" s="676"/>
    </row>
    <row r="763" spans="1:6" ht="15.75">
      <c r="A763" s="497"/>
      <c r="B763" s="674"/>
      <c r="C763" s="591"/>
      <c r="D763" s="675"/>
      <c r="E763" s="675"/>
      <c r="F763" s="500"/>
    </row>
  </sheetData>
  <sheetProtection/>
  <mergeCells count="22">
    <mergeCell ref="D749:F749"/>
    <mergeCell ref="E696:F696"/>
    <mergeCell ref="E744:F744"/>
    <mergeCell ref="A747:F747"/>
    <mergeCell ref="A1:F1"/>
    <mergeCell ref="A2:F2"/>
    <mergeCell ref="D755:F755"/>
    <mergeCell ref="D754:F754"/>
    <mergeCell ref="D753:F753"/>
    <mergeCell ref="D752:F752"/>
    <mergeCell ref="D751:F751"/>
    <mergeCell ref="D750:F750"/>
    <mergeCell ref="G13:H15"/>
    <mergeCell ref="A4:F11"/>
    <mergeCell ref="A3:F3"/>
    <mergeCell ref="E43:F43"/>
    <mergeCell ref="D757:F757"/>
    <mergeCell ref="A757:C757"/>
    <mergeCell ref="E229:F229"/>
    <mergeCell ref="E255:F255"/>
    <mergeCell ref="E289:F289"/>
    <mergeCell ref="E554:F554"/>
  </mergeCells>
  <printOptions/>
  <pageMargins left="0.75" right="0.75" top="1" bottom="1" header="0.5" footer="0.5"/>
  <pageSetup horizontalDpi="600" verticalDpi="600" orientation="portrait" scale="85" r:id="rId1"/>
  <rowBreaks count="7" manualBreakCount="7">
    <brk id="21" max="5" man="1"/>
    <brk id="45" max="5" man="1"/>
    <brk id="291" max="5" man="1"/>
    <brk id="306" max="5" man="1"/>
    <brk id="327" max="5" man="1"/>
    <brk id="342" max="5" man="1"/>
    <brk id="712" max="5" man="1"/>
  </rowBreaks>
</worksheet>
</file>

<file path=xl/worksheets/sheet6.xml><?xml version="1.0" encoding="utf-8"?>
<worksheet xmlns="http://schemas.openxmlformats.org/spreadsheetml/2006/main" xmlns:r="http://schemas.openxmlformats.org/officeDocument/2006/relationships">
  <dimension ref="A1:G18"/>
  <sheetViews>
    <sheetView view="pageBreakPreview" zoomScale="110" zoomScaleSheetLayoutView="110" zoomScalePageLayoutView="0" workbookViewId="0" topLeftCell="A1">
      <selection activeCell="D5" sqref="D5:E5"/>
    </sheetView>
  </sheetViews>
  <sheetFormatPr defaultColWidth="9.140625" defaultRowHeight="12.75"/>
  <cols>
    <col min="1" max="1" width="9.140625" style="1" customWidth="1"/>
    <col min="2" max="2" width="16.8515625" style="1" customWidth="1"/>
    <col min="3" max="3" width="44.7109375" style="1" customWidth="1"/>
    <col min="4" max="4" width="10.00390625" style="1" bestFit="1" customWidth="1"/>
    <col min="5" max="5" width="12.7109375" style="1" bestFit="1" customWidth="1"/>
    <col min="6" max="6" width="9.140625" style="1" customWidth="1"/>
    <col min="7" max="7" width="14.421875" style="1" bestFit="1" customWidth="1"/>
    <col min="8" max="16384" width="9.140625" style="1" customWidth="1"/>
  </cols>
  <sheetData>
    <row r="1" spans="1:5" ht="36" customHeight="1" thickBot="1">
      <c r="A1" s="818" t="s">
        <v>1791</v>
      </c>
      <c r="B1" s="818"/>
      <c r="C1" s="818"/>
      <c r="D1" s="818"/>
      <c r="E1" s="818"/>
    </row>
    <row r="2" spans="1:5" ht="22.5" customHeight="1" thickBot="1">
      <c r="A2" s="827" t="s">
        <v>768</v>
      </c>
      <c r="B2" s="828"/>
      <c r="C2" s="828"/>
      <c r="D2" s="823" t="s">
        <v>769</v>
      </c>
      <c r="E2" s="829"/>
    </row>
    <row r="3" spans="1:5" ht="20.25" customHeight="1" thickBot="1">
      <c r="A3" s="816" t="s">
        <v>770</v>
      </c>
      <c r="B3" s="817"/>
      <c r="C3" s="817"/>
      <c r="D3" s="823"/>
      <c r="E3" s="829"/>
    </row>
    <row r="4" spans="1:5" ht="23.25" customHeight="1" thickBot="1">
      <c r="A4" s="816" t="s">
        <v>771</v>
      </c>
      <c r="B4" s="817"/>
      <c r="C4" s="817"/>
      <c r="D4" s="823"/>
      <c r="E4" s="824"/>
    </row>
    <row r="5" spans="1:5" ht="21.75" customHeight="1" thickBot="1">
      <c r="A5" s="816" t="s">
        <v>772</v>
      </c>
      <c r="B5" s="817"/>
      <c r="C5" s="817"/>
      <c r="D5" s="823"/>
      <c r="E5" s="824"/>
    </row>
    <row r="6" spans="1:5" ht="47.25" customHeight="1" thickBot="1">
      <c r="A6" s="816" t="s">
        <v>773</v>
      </c>
      <c r="B6" s="817"/>
      <c r="C6" s="817"/>
      <c r="D6" s="823"/>
      <c r="E6" s="824"/>
    </row>
    <row r="7" spans="1:5" ht="18.75" customHeight="1" thickBot="1">
      <c r="A7" s="816" t="s">
        <v>774</v>
      </c>
      <c r="B7" s="817"/>
      <c r="C7" s="817"/>
      <c r="D7" s="830"/>
      <c r="E7" s="831"/>
    </row>
    <row r="8" spans="1:5" ht="16.5" thickBot="1">
      <c r="A8" s="697"/>
      <c r="B8" s="697"/>
      <c r="C8" s="697"/>
      <c r="D8" s="698"/>
      <c r="E8" s="698"/>
    </row>
    <row r="9" spans="1:7" ht="28.5" customHeight="1" thickBot="1">
      <c r="A9" s="819" t="s">
        <v>1964</v>
      </c>
      <c r="B9" s="820"/>
      <c r="C9" s="820"/>
      <c r="D9" s="821"/>
      <c r="E9" s="822"/>
      <c r="G9" s="699" t="s">
        <v>221</v>
      </c>
    </row>
    <row r="10" spans="1:7" ht="28.5" customHeight="1" thickBot="1">
      <c r="A10" s="819" t="s">
        <v>1965</v>
      </c>
      <c r="B10" s="820"/>
      <c r="C10" s="820"/>
      <c r="D10" s="821"/>
      <c r="E10" s="822"/>
      <c r="G10" s="699"/>
    </row>
    <row r="11" spans="1:7" ht="28.5" customHeight="1" thickBot="1">
      <c r="A11" s="819" t="s">
        <v>1966</v>
      </c>
      <c r="B11" s="820"/>
      <c r="C11" s="820"/>
      <c r="D11" s="821"/>
      <c r="E11" s="822"/>
      <c r="G11" s="699"/>
    </row>
    <row r="13" spans="5:7" ht="12.75">
      <c r="E13" s="699"/>
      <c r="G13" s="699"/>
    </row>
    <row r="14" spans="4:5" ht="12.75">
      <c r="D14" s="825" t="s">
        <v>2009</v>
      </c>
      <c r="E14" s="825"/>
    </row>
    <row r="15" ht="12.75">
      <c r="G15" s="699"/>
    </row>
    <row r="16" spans="4:5" ht="12.75">
      <c r="D16" s="826"/>
      <c r="E16" s="826"/>
    </row>
    <row r="17" ht="12.75">
      <c r="G17" s="699"/>
    </row>
    <row r="18" ht="12.75">
      <c r="G18" s="699"/>
    </row>
  </sheetData>
  <sheetProtection/>
  <mergeCells count="21">
    <mergeCell ref="D4:E4"/>
    <mergeCell ref="D9:E9"/>
    <mergeCell ref="D14:E14"/>
    <mergeCell ref="D16:E16"/>
    <mergeCell ref="A2:C2"/>
    <mergeCell ref="D2:E2"/>
    <mergeCell ref="D6:E6"/>
    <mergeCell ref="A7:C7"/>
    <mergeCell ref="D7:E7"/>
    <mergeCell ref="A3:C3"/>
    <mergeCell ref="D3:E3"/>
    <mergeCell ref="A6:C6"/>
    <mergeCell ref="A4:C4"/>
    <mergeCell ref="A1:E1"/>
    <mergeCell ref="A11:C11"/>
    <mergeCell ref="D11:E11"/>
    <mergeCell ref="A10:C10"/>
    <mergeCell ref="D10:E10"/>
    <mergeCell ref="A5:C5"/>
    <mergeCell ref="D5:E5"/>
    <mergeCell ref="A9:C9"/>
  </mergeCells>
  <printOptions/>
  <pageMargins left="0.75" right="0.75" top="1" bottom="1" header="0.5" footer="0.5"/>
  <pageSetup horizontalDpi="300" verticalDpi="300" orientation="portrait" scale="97"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Projekti 01</dc:creator>
  <cp:keywords/>
  <dc:description/>
  <cp:lastModifiedBy>Olivera OM. Mijodragović</cp:lastModifiedBy>
  <cp:lastPrinted>2018-04-30T10:53:28Z</cp:lastPrinted>
  <dcterms:created xsi:type="dcterms:W3CDTF">1996-10-14T23:33:28Z</dcterms:created>
  <dcterms:modified xsi:type="dcterms:W3CDTF">2018-05-18T06:15:50Z</dcterms:modified>
  <cp:category/>
  <cp:version/>
  <cp:contentType/>
  <cp:contentStatus/>
</cp:coreProperties>
</file>