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9" firstSheet="3" activeTab="11"/>
  </bookViews>
  <sheets>
    <sheet name="ГА" sheetId="1" r:id="rId1"/>
    <sheet name="РЕКАПИТУЛАЦИЈА ГА" sheetId="2" r:id="rId2"/>
    <sheet name="M" sheetId="3" r:id="rId3"/>
    <sheet name="РЕКАПИТУЛАЦИЈА М" sheetId="4" r:id="rId4"/>
    <sheet name="ЕЕ " sheetId="5" r:id="rId5"/>
    <sheet name="РЕКАПИТУЛАЦИЈА ЕЕ" sheetId="6" r:id="rId6"/>
    <sheet name="ТК" sheetId="7" r:id="rId7"/>
    <sheet name="РЕКАПИТУЛАЦИЈА ТК" sheetId="8" r:id="rId8"/>
    <sheet name="ViK" sheetId="9" r:id="rId9"/>
    <sheet name="РЕКАПИТУЛАЦИЈА ВиК" sheetId="10" r:id="rId10"/>
    <sheet name="DOJAVA POZARA" sheetId="11" r:id="rId11"/>
    <sheet name="ЗБИРНА РЕКАПИТУЛАЦИЈА" sheetId="12" r:id="rId12"/>
  </sheets>
  <externalReferences>
    <externalReference r:id="rId15"/>
  </externalReferences>
  <definedNames>
    <definedName name="bookmark0" localSheetId="0">'ГА'!#REF!</definedName>
    <definedName name="bookmark0" localSheetId="1">'РЕКАПИТУЛАЦИЈА ГА'!#REF!</definedName>
    <definedName name="bookmark2" localSheetId="0">'ГА'!#REF!</definedName>
    <definedName name="bookmark2" localSheetId="1">'РЕКАПИТУЛАЦИЈА ГА'!#REF!</definedName>
    <definedName name="bookmark3" localSheetId="0">'ГА'!#REF!</definedName>
    <definedName name="bookmark3" localSheetId="1">'РЕКАПИТУЛАЦИЈА ГА'!#REF!</definedName>
    <definedName name="bookmark4" localSheetId="0">'ГА'!#REF!</definedName>
    <definedName name="bookmark4" localSheetId="1">'РЕКАПИТУЛАЦИЈА ГА'!#REF!</definedName>
    <definedName name="bookmark5" localSheetId="0">'ГА'!#REF!</definedName>
    <definedName name="bookmark5" localSheetId="1">'РЕКАПИТУЛАЦИЈА ГА'!#REF!</definedName>
    <definedName name="_xlnm.Print_Area" localSheetId="2">'M'!$A$1:$F$314</definedName>
    <definedName name="_xlnm.Print_Area" localSheetId="8">'ViK'!$A$1:$G$258</definedName>
    <definedName name="_xlnm.Print_Area" localSheetId="0">'ГА'!$A$1:$F$344</definedName>
    <definedName name="_xlnm.Print_Area" localSheetId="4">'ЕЕ '!$A$1:$F$197</definedName>
    <definedName name="_xlnm.Print_Area" localSheetId="11">'ЗБИРНА РЕКАПИТУЛАЦИЈА'!$A$1:$C$20</definedName>
    <definedName name="_xlnm.Print_Area" localSheetId="9">'РЕКАПИТУЛАЦИЈА ВиК'!$A$1:$C$13</definedName>
    <definedName name="_xlnm.Print_Area" localSheetId="1">'РЕКАПИТУЛАЦИЈА ГА'!$A$1:$C$20</definedName>
    <definedName name="_xlnm.Print_Area" localSheetId="5">'РЕКАПИТУЛАЦИЈА ЕЕ'!$A$1:$C$14</definedName>
    <definedName name="_xlnm.Print_Area" localSheetId="7">'РЕКАПИТУЛАЦИЈА ТК'!$A$1:$C$5</definedName>
    <definedName name="_xlnm.Print_Area" localSheetId="6">'ТК'!$A$1:$F$28</definedName>
    <definedName name="_xlnm.Print_Titles" localSheetId="2">'M'!$11:$11</definedName>
    <definedName name="_xlnm.Print_Titles" localSheetId="8">'ViK'!$9:$9</definedName>
    <definedName name="_xlnm.Print_Titles" localSheetId="0">'ГА'!$11:$11</definedName>
    <definedName name="_xlnm.Print_Titles" localSheetId="4">'ЕЕ '!$4:$4</definedName>
    <definedName name="_xlnm.Print_Titles" localSheetId="6">'ТК'!$4:$4</definedName>
  </definedNames>
  <calcPr fullCalcOnLoad="1"/>
</workbook>
</file>

<file path=xl/sharedStrings.xml><?xml version="1.0" encoding="utf-8"?>
<sst xmlns="http://schemas.openxmlformats.org/spreadsheetml/2006/main" count="1681" uniqueCount="885">
  <si>
    <t>VIII</t>
  </si>
  <si>
    <t>IX</t>
  </si>
  <si>
    <t>X</t>
  </si>
  <si>
    <t>XI</t>
  </si>
  <si>
    <t>XII</t>
  </si>
  <si>
    <t>XIII</t>
  </si>
  <si>
    <t>XV</t>
  </si>
  <si>
    <t>XVI</t>
  </si>
  <si>
    <t>kom</t>
  </si>
  <si>
    <t>kg</t>
  </si>
  <si>
    <t>1</t>
  </si>
  <si>
    <t xml:space="preserve"> </t>
  </si>
  <si>
    <t>III</t>
  </si>
  <si>
    <t>V</t>
  </si>
  <si>
    <t>VI</t>
  </si>
  <si>
    <t>I</t>
  </si>
  <si>
    <t>II</t>
  </si>
  <si>
    <t>IV</t>
  </si>
  <si>
    <t>VII</t>
  </si>
  <si>
    <t>XIV</t>
  </si>
  <si>
    <t xml:space="preserve">ПРЕДМЕР И ПРЕДРАЧУН  АРХИТЕКТОНСКО ГРАЂЕВИНСКИХ РАДОВА </t>
  </si>
  <si>
    <t>ПОЗ</t>
  </si>
  <si>
    <t>ОПИС РАДА (НАЗИВ ПОЗИЦИЈЕ)</t>
  </si>
  <si>
    <t>ЈЕД. МЕРЕ</t>
  </si>
  <si>
    <t>КОЛИЧИНА</t>
  </si>
  <si>
    <t>ЈЕД. ЦЕНА</t>
  </si>
  <si>
    <t xml:space="preserve"> РАДОВИ НА ДЕМОНТАЖИ И РУШЕЊУ</t>
  </si>
  <si>
    <t>УКУПНО РАДОВИ НА ДЕМОНТАЖИ И РУШЕЊУ:</t>
  </si>
  <si>
    <t xml:space="preserve"> ЗЕМЉАНИ РАДОВИ</t>
  </si>
  <si>
    <t>УКУПНО ЗЕМЉАНИ РАДОВИ :</t>
  </si>
  <si>
    <t xml:space="preserve"> РАДОВИ НА СПОЉНОМ УРЕЂЕЊУ</t>
  </si>
  <si>
    <t>УКУПНО РАДОВИ НА СПОЉНОМ УРЕЂЕЊУ:</t>
  </si>
  <si>
    <t>БЕТОНСКИ И АБ РАДОВИ</t>
  </si>
  <si>
    <t>УКУПНО БЕТОНСКИ И АБ РАДОВИ :</t>
  </si>
  <si>
    <t>АРМИРАЧКИ РАДОВИ</t>
  </si>
  <si>
    <t>УКУПНО АРМИРАЧКИ РАДОВИ :</t>
  </si>
  <si>
    <t>ЗИДАРСКИ РАДОВИ</t>
  </si>
  <si>
    <t>приземље</t>
  </si>
  <si>
    <t>спрат</t>
  </si>
  <si>
    <t xml:space="preserve">приземље </t>
  </si>
  <si>
    <t>УКУПНО ЗИДАРСКИ РАДОВИ :</t>
  </si>
  <si>
    <t>ЧЕЛИЧНА КОНСТРУКЦИЈА</t>
  </si>
  <si>
    <t>УКУПНО ЧЕЛИЧНА КОНСТРУКЦИЈА:</t>
  </si>
  <si>
    <t>БРАВАРСКИ РАДОВИ</t>
  </si>
  <si>
    <t>УКУПНО БРАВАРСКИ РАДОВИ:</t>
  </si>
  <si>
    <t>ЛИМАРСКИ РАДОВИ</t>
  </si>
  <si>
    <t>УКУПНО ЛИМАРСКИ РАДОВИ:</t>
  </si>
  <si>
    <t>ИЗОЛАТЕРСКИ РАДОВИ</t>
  </si>
  <si>
    <t>УКУПНО ИЗОЛАТЕРСКИ РАДОВИ:</t>
  </si>
  <si>
    <t>ПОДОПОЛАГАЧКИ РАДОВИ</t>
  </si>
  <si>
    <t>УКУПНО ПОДОПОЛАГАЧКИ РАДОВИ:</t>
  </si>
  <si>
    <t>КЕРАМИЧАРСКИ РАДОВИ:</t>
  </si>
  <si>
    <t>УКУПНО КЕРАМИЧАРСКИ РАДОВИ:</t>
  </si>
  <si>
    <t>СУВОМОНТАЖНИ РАДОВИ</t>
  </si>
  <si>
    <t>П1</t>
  </si>
  <si>
    <t>КАРАКТЕРИСТИКЕ</t>
  </si>
  <si>
    <t>Обрачун по м2 комплет монтираног зида према датом опису.</t>
  </si>
  <si>
    <t>П2</t>
  </si>
  <si>
    <t>П3</t>
  </si>
  <si>
    <t>Преградни зид отпоран на влагу.</t>
  </si>
  <si>
    <t>Т2</t>
  </si>
  <si>
    <t>Влагоотпорни спуштени плафон</t>
  </si>
  <si>
    <t>УКУПНО СУВОМОНТАЖНИ РАДОВИ:</t>
  </si>
  <si>
    <t>МОЛЕРСКИ РАДОВИ:</t>
  </si>
  <si>
    <t>УКУПНО МОЛЕРСКИ РАДОВИ:</t>
  </si>
  <si>
    <t>СТОЛАРСКИ РАДОВИ:</t>
  </si>
  <si>
    <t>ФАСАДА</t>
  </si>
  <si>
    <t>УКУПНО СТОЛАРСКИ РАДОВИ:</t>
  </si>
  <si>
    <t>РАЗНИ РАДОВИ:</t>
  </si>
  <si>
    <t>УКУПНО РАЗНИ РАДОВИ:</t>
  </si>
  <si>
    <t>ИЗНОС (РСД)</t>
  </si>
  <si>
    <t>.</t>
  </si>
  <si>
    <t>Изолациона моћ: RWR = 53dB</t>
  </si>
  <si>
    <t>Дебљина зида: 125mm</t>
  </si>
  <si>
    <t>Маса: око 50 kg/m2</t>
  </si>
  <si>
    <t>Изолациона моћ: RWR = 53-55 dB</t>
  </si>
  <si>
    <t>Противпожарна заштита: F120-А (са 5cm Isover Protect BSP минералне вуне)</t>
  </si>
  <si>
    <t>Изолациона моћ:RWR = 53 dB</t>
  </si>
  <si>
    <t>Дебљина зида: 125 mm</t>
  </si>
  <si>
    <t>Изолациона моћ: RWR до 8dB</t>
  </si>
  <si>
    <t>F30-А (са РФ плочама 12,5 mm или 15 mm)</t>
  </si>
  <si>
    <t>Маса: око 14 kg/m2</t>
  </si>
  <si>
    <t xml:space="preserve">КАРАКТЕРИСТИКЕ
Изолациона моћ: RWR до 8 dB
Противпожарна заштита: F30-А (са RF плочама 2x12,5 mm)
Маса: око  14 kg/m2 
</t>
  </si>
  <si>
    <t>Набавка и постављање брисача за обућу типа "Stilmat" или слично. Профили су од елоксираног алуминијума, а испуна од вијугаве гуме у растеру од пљоснатих Al профила. Димензије 237x100 cm
Обрачун по комаду.</t>
  </si>
  <si>
    <t>m</t>
  </si>
  <si>
    <t>ПРЕДМЕР И ПРЕДРАЧУН ЕЛЕКТРО РАДОВА</t>
  </si>
  <si>
    <t>ЕЛЕКТРОЕНЕРГЕТСКЕ ИНСТАЛАЦИЈЕ</t>
  </si>
  <si>
    <t>1. НАПОЈНИ ВОДОВИ</t>
  </si>
  <si>
    <t>ком</t>
  </si>
  <si>
    <t>- остали ситан неспецифицирани материјал</t>
  </si>
  <si>
    <t>- Једнополни аутомат. осигурач Б 16А</t>
  </si>
  <si>
    <t>УКУПНО РАЗ.ОРМАНИ И ТАБЛЕ:</t>
  </si>
  <si>
    <t>3. ИНСТАЛАЦИЈА ОПШТЕ И АНТИ-ПАНИК РАСВЕТЕ</t>
  </si>
  <si>
    <t xml:space="preserve">Повезивање, испитивање, верификација свих светиљки и др. Дати паушално. </t>
  </si>
  <si>
    <t>Испорука и монтажа подних кутија за уградњу опреме јаке и слабе струје 6М (3+3)</t>
  </si>
  <si>
    <t>Испорука и монтажа подних кутија за уградњу опреме јаке и слабе струје 4М (2+2)</t>
  </si>
  <si>
    <t xml:space="preserve"> Мерење отпора уземљивача и давање атеста</t>
  </si>
  <si>
    <t>10. ЗАВРШНИ РАДОВИ</t>
  </si>
  <si>
    <t>- непрекидност струјних кругова</t>
  </si>
  <si>
    <t>- имеданса петље квара струјних кругова</t>
  </si>
  <si>
    <t>- отпорност изолације проводника</t>
  </si>
  <si>
    <t>- извештај о галванској непрекидности и изједначењу потенцијала свих металних маса</t>
  </si>
  <si>
    <t>УКУПНО ЗАВРШНИ РАДОВИ:</t>
  </si>
  <si>
    <t>2. РАЗВОДНИ ОРМАНИ И РАЗВОДНЕ ТАБЛЕ</t>
  </si>
  <si>
    <t>1. СТРУКТУРНИ КАБЛОВСКИ СИСТЕМ</t>
  </si>
  <si>
    <t>УКУПНО СТРУКТУРНИ КАБЛОВСКИ СИСТЕМ:</t>
  </si>
  <si>
    <t>Израда бетонског темеља димензија 0.6x0.6x0.8м са ископом и постављањем пластичних цеви Ф70mm и сидрених вијака</t>
  </si>
  <si>
    <t>Испорука и монтажа ПВЦ самогасивих канала 75x20mm на под у стрељани за полагање каблова сигнализације са монтажним прибором и завршним елементима, дужине 9.5м</t>
  </si>
  <si>
    <t>Испорука и полагање ребрастих самогасивих црева просечних димензија Ø20-32mm за полагање проводника јаке и слабе струје.</t>
  </si>
  <si>
    <t>Испорука и полагање ребрастих самогасивих црева просечних димензија Ø16mm за полагање мултимедије.</t>
  </si>
  <si>
    <t>-Трополни аутоматски прекидач са прекострујном и краткоспојном заштитом 50кА, са одговарајућим окидачем искључења за сигнал ПП централе, номиналне струје In=300А.</t>
  </si>
  <si>
    <t xml:space="preserve">-4П реле контролног кола, номиналне струје In=6А, </t>
  </si>
  <si>
    <t>- Трополни аутоматски прекидач са прекострујном и краткоспојном заштитом 25кА, са подесивим Ir=0,8–1 x In, номиналне струје In=63А.</t>
  </si>
  <si>
    <t>- Трополни аутоматски прекидач са прекострујном и краткоспојном заштитом 25кА, са подесивим Ir=0,8–1 x In, номиналне струје In=40А.</t>
  </si>
  <si>
    <t>- Трополни аутоматски прекидач са прекострујном и краткоспојном заштитом 25кА, са подесивим Ir=0,8–1 x In, номиналне струје In=50А.</t>
  </si>
  <si>
    <t>- Трополни аутоматски прекидач са прекострујном и краткоспојном заштитом 25кА, са подесивим Ir=0,8–1 x In, номиналне струје In=32А.</t>
  </si>
  <si>
    <t>- Трополни аутоматски прекидач са прекострујном и краткоспојном заштитом 25кА, са подесивим Ir=0,8–1 x In, номиналне струје In=25А.</t>
  </si>
  <si>
    <t>-Трополни гребенасти прекидач, номиналне струје In=63А, двоположајни, 0-1, монтажа на врата ормара</t>
  </si>
  <si>
    <t>-Трополни гребенасти прекидач, номиналне струје In=40А, двоположајни, 0-1, монтажа на врата ормара</t>
  </si>
  <si>
    <t>-Једнополни гребенасти прекидач, номиналне струје In=10А, двоположајни, 0-1, монтажа на врата ормара</t>
  </si>
  <si>
    <t>ЗЕМЉАНИ РАДОВИ:</t>
  </si>
  <si>
    <t xml:space="preserve">У цену ископа урачунати обележавање, осигурање рова од обрушавања и евентуално црпљење воде из рова. </t>
  </si>
  <si>
    <t>Укупно земљани радови:</t>
  </si>
  <si>
    <t>БЕТОНСКИ И РАЗНИ РАДОВИ И МОНТАЖА ШАХТИ:</t>
  </si>
  <si>
    <t>kom.</t>
  </si>
  <si>
    <t>3</t>
  </si>
  <si>
    <t>4</t>
  </si>
  <si>
    <t>Укупно бетонских и разних монтажних радова:</t>
  </si>
  <si>
    <t>ВОДОВОДНА МРЕЖА</t>
  </si>
  <si>
    <t>Набавка потребног материјала и извођење прикључака новопројектоване водоводне мреже објекта на постојећу градску уличну водоводну мрежу.</t>
  </si>
  <si>
    <t>Набавка цеви и израда унутрашње хидрантске мреже од челичних поцинкованих навојних цеви у свему према пројекту, општем опису и упутству надзорног органа. Цеви изоловати по пропису.</t>
  </si>
  <si>
    <t>Обрачун по m' изведене мреже.</t>
  </si>
  <si>
    <t xml:space="preserve">Ø 63 mm </t>
  </si>
  <si>
    <t>m'</t>
  </si>
  <si>
    <t xml:space="preserve">Ø 75 mm </t>
  </si>
  <si>
    <t>Ø 90 mm</t>
  </si>
  <si>
    <t xml:space="preserve">Ø 110 mm </t>
  </si>
  <si>
    <t>Набавка,транспорт и монтажа цеви од ПЕ за притисак до 10 бара, заједно са фазонским комадима и материјалом за спајање.У цену урачунато и испитивање мреже. Обрачун по  m' изведене мреже.</t>
  </si>
  <si>
    <t xml:space="preserve">PE Ø 110 mm </t>
  </si>
  <si>
    <t xml:space="preserve">PE Ø 52 mm </t>
  </si>
  <si>
    <t xml:space="preserve">PE Ø 32 mm </t>
  </si>
  <si>
    <t xml:space="preserve">PE Ø 20 mm </t>
  </si>
  <si>
    <t>PE Ø 15 mm</t>
  </si>
  <si>
    <t>Набавка и монтажа у рову на месту прикључка на градску водоводну мрежу и испред надземних хидраната , челичног ( еко) вентила са уградбеnом гарнитуром за затварање. Обрачун по комаду.</t>
  </si>
  <si>
    <t>DN 100mm</t>
  </si>
  <si>
    <t>DN 80mm</t>
  </si>
  <si>
    <t xml:space="preserve">Набавка , транспорт и уградња на мрежи, на месту прикључка на градски водовод  и у водомерном шахту  , ливеногвоздених  водоводних фазонских комада за NP10bara у свему према техничком решењу прикључка. У цену урачунати и сав потребан спојни материјал и завртњеве . Ливеногвоздене фазонске комаде и завртњеве антикорозивно заштитити. Обрачун по кг комплет уграђеног и испитаног фазонског комада. </t>
  </si>
  <si>
    <t xml:space="preserve">Набавка и монтажа хоризонталног Woltman  водомера типа : VWV - H, произвођача "ИНСА" Земун , са потребним спојним материјалом .Обрачун по комаду све уграђено и испитано  </t>
  </si>
  <si>
    <t xml:space="preserve">Набавка, транспорт и монтажа водомерне гарнитуре, са потребним спојним материјалом. Обрачун по комаду, све уграђено и испитано  </t>
  </si>
  <si>
    <t>DN 40</t>
  </si>
  <si>
    <t>Набавка , транспорт и уградња челичног овалног вентила са точком за затварање , за радни притисак од 10 бара. У цену урачунати и сав потребан спојни материјал и завртње. Обрачун по комаду комплет уграђеног и испитаног затварача.</t>
  </si>
  <si>
    <t xml:space="preserve">DN 80mm </t>
  </si>
  <si>
    <t>Набавка , транспорт и уградња челичног равног неповратног  вентила,  за радни притисак од 10 бара. У цену урачунати и сав потребан спојни материјал и завртње. Обрачун по комаду комплет уграђеног и испитаног затварача.</t>
  </si>
  <si>
    <t>Набавка , транспорт и уградња челичног монтажно 'демонтаженог елемента,  за радни притисак од 10 бара. У цену урачунати и сав потребан спојни материјал и завртње. Обрачун по комаду комплет уграђеног и испитаног затварача.</t>
  </si>
  <si>
    <t>DN 80</t>
  </si>
  <si>
    <t xml:space="preserve">Набавка, транспорт и уградња челичног косог хватача нечистоће , за радни притисак од 10 бара.  У цену урачунати и сав потребан спојни материјал и завртње . Обрачун по комаду комплет уграђеног и испитаног елемента.  </t>
  </si>
  <si>
    <t>Набавка и монтажа хватача нечистоће, са потребним спојним материјалом. Исти монтирати директно испод водомера. Обрачун по комаду, све уграђено и испитано.</t>
  </si>
  <si>
    <t>Ø80 mm</t>
  </si>
  <si>
    <t>Ø40 mm</t>
  </si>
  <si>
    <t>Набавка, транспорт и монтажа ливено-гвозденог затварача. Спајање затварача и осталих елемената је на фланшну.
Обрачунава се и плаћа по уграђеном комаду.</t>
  </si>
  <si>
    <t>Ø100 mm</t>
  </si>
  <si>
    <t>Ø50 mm</t>
  </si>
  <si>
    <t>Надземни пожарни хидрант PHØ80mm(комплет)</t>
  </si>
  <si>
    <t xml:space="preserve">Набавка и монтажа неповратног месинганог вентила. Обрачун по комаду . </t>
  </si>
  <si>
    <t>ф 20 mm ( 3/4")</t>
  </si>
  <si>
    <t xml:space="preserve">Набавка и монтажа угаоног кугластог пропусног вентила "ЕК"  вентила са пониклованом ручицом и розетом. Обрачун по комаду . </t>
  </si>
  <si>
    <t>ф 15 mm  - за водокотлић</t>
  </si>
  <si>
    <t xml:space="preserve">Набавка и постављање лепљењем изолације поцинкованих водоводних цеви од изолационог плашта типа "Armaflex"  или изолационим материјалом другог произвођача , који има исте или сличне карактеристике . Изолациони плашт мора бити паронепропустан , а дебљина зида плашта је минимално 4mm за цеви које се постављају у жљебовима зидова : За цеви које се воде видно испод плафона дебљина зида је минимално 9mm . Након израде изолације све спојеве обрадити самолепљивом траком.  Обрачун по m' изолованих цеви. </t>
  </si>
  <si>
    <t>Цеви су од Ø63 до Ø110 mm</t>
  </si>
  <si>
    <t>Испитивање изведене водоводне мреже на хидраулични притисак сходно важећим прописима.
Обрачунава се и плаћа по метру дужном испитане водоводне мреже.</t>
  </si>
  <si>
    <t>Испирање и дезинфекција хлором изведене водоводне мреже сходно важећим прописима, као и прибављање потребне документације о извршеном.
Обрачунава се и плаћа по метру дужном испиране и дезинфиковане водоводне мреже.</t>
  </si>
  <si>
    <t>Укупно водоводна мрежа:</t>
  </si>
  <si>
    <t>Набавка, транспорт и полагање уличних канализационих цеви од ПЕ високе густине, са фазонским комадима. Цеви ће се уграђивати према упутствима произвођача, а у већ припремљеном рову на поравнатој и набијеној подлози. Обрачун се врши по m' цеви.</t>
  </si>
  <si>
    <t xml:space="preserve"> - Ø 200 mm</t>
  </si>
  <si>
    <t>2</t>
  </si>
  <si>
    <t>Раскопавање бетонских површина и подова ради проласка каналских ровова канализације ширине у зваисности од пречника цевовода и њихово враћање у првобитно стање.
Обрачунава се и плаћа по m².</t>
  </si>
  <si>
    <t>m²</t>
  </si>
  <si>
    <t>Фино планирање дна каналског рова канализације у одговарајућем нагибу за полагање канализационих цеви.
Обрачунава се и плаћа по m².</t>
  </si>
  <si>
    <t>Извођење прикључка канализационе мреже објекта на канализациону мрежу улице пречника по хидрауличком прорачуну.
Обрачунава се и плаћа по комаду изведеног прикључка.</t>
  </si>
  <si>
    <t xml:space="preserve">Фекална канализација PVC Ø200 mm  </t>
  </si>
  <si>
    <t>5</t>
  </si>
  <si>
    <t>PVC Ø50 mm</t>
  </si>
  <si>
    <t>PVC Ø70 mm</t>
  </si>
  <si>
    <t>PVC Ø100 mm</t>
  </si>
  <si>
    <t>PVC Ø125 mm</t>
  </si>
  <si>
    <t>PVC Ø150 mm</t>
  </si>
  <si>
    <t>6</t>
  </si>
  <si>
    <t>7</t>
  </si>
  <si>
    <t>Набавка, транспорт и монтажа PVC "S" сифона за везу санитарних објеката и канализационе мреже.
Обрачунава се и плаћа по комаду.</t>
  </si>
  <si>
    <t>за умиваоник PVC Ø50 mm</t>
  </si>
  <si>
    <t>за судоперу PVC Ø50 mm</t>
  </si>
  <si>
    <t>8</t>
  </si>
  <si>
    <t>Ø150 mm</t>
  </si>
  <si>
    <t>9</t>
  </si>
  <si>
    <t>Ø50mm - Ø150 mm</t>
  </si>
  <si>
    <t>10</t>
  </si>
  <si>
    <t>Испитивање изведене канализационе мреже на водонепропусност спојева и контрола изведених падова цеви ван и унутар објекта уз сачињавање записника који остаје кориснику на увид. Обрачунава се по m' контролисане канализационе мреже</t>
  </si>
  <si>
    <t xml:space="preserve">Укупно канализациона мрежа: </t>
  </si>
  <si>
    <t>САНИТАРИЈА И ГАЛАНТЕРИЈА</t>
  </si>
  <si>
    <t xml:space="preserve">                              40 х 30 cm</t>
  </si>
  <si>
    <t>Инвалидски вел. 55 х 46 cm</t>
  </si>
  <si>
    <t>Набавка, транспорт и монтажа кабинет судопере (шкољка од росфраја, дрвени кабинет, "S" сифон и спојни  материјал).
Oбрачунава се и плаћа по уграђеном комаду.</t>
  </si>
  <si>
    <t>једноделна</t>
  </si>
  <si>
    <t>Набавка, транспорт и монтажа стојеће једноручне батерије за судопере. 
Обрачунава се и плаћа по уграђеном комаду.</t>
  </si>
  <si>
    <t>Набавка, транспорт и монтажа, огледала изнад групе умиваоника са горњом и доњом лајсном од PVC. Обрачунава се и плаћа по комаду вел. 250 х 140 cm</t>
  </si>
  <si>
    <t>у простору инвалида и трокадера</t>
  </si>
  <si>
    <t>уз мању групу умиваоника</t>
  </si>
  <si>
    <t>Укупно санитарија и галантерија:</t>
  </si>
  <si>
    <t>ВОДОВОДНА МРЕЖА:</t>
  </si>
  <si>
    <t>КАНАЛИЗАЦИОНА МРЕЖА:</t>
  </si>
  <si>
    <t>САНИТАРИЈА И ГАЛАНТЕРИЈА:</t>
  </si>
  <si>
    <r>
      <t>m</t>
    </r>
    <r>
      <rPr>
        <vertAlign val="superscript"/>
        <sz val="12"/>
        <rFont val="Times New Roman"/>
        <family val="1"/>
      </rPr>
      <t>2</t>
    </r>
  </si>
  <si>
    <r>
      <t>DN 80mm qn=50.0m</t>
    </r>
    <r>
      <rPr>
        <vertAlign val="superscript"/>
        <sz val="12"/>
        <color indexed="10"/>
        <rFont val="Times New Roman"/>
        <family val="1"/>
      </rPr>
      <t>3</t>
    </r>
    <r>
      <rPr>
        <sz val="12"/>
        <color indexed="10"/>
        <rFont val="Times New Roman"/>
        <family val="1"/>
      </rPr>
      <t>/h</t>
    </r>
  </si>
  <si>
    <r>
      <t>DN 30mm (5/4") qn=5.0m</t>
    </r>
    <r>
      <rPr>
        <vertAlign val="superscript"/>
        <sz val="12"/>
        <rFont val="Times New Roman"/>
        <family val="1"/>
      </rPr>
      <t>3</t>
    </r>
    <r>
      <rPr>
        <sz val="12"/>
        <rFont val="Times New Roman"/>
        <family val="1"/>
      </rPr>
      <t>/h</t>
    </r>
  </si>
  <si>
    <r>
      <rPr>
        <sz val="12"/>
        <rFont val="Times New Roman"/>
        <family val="1"/>
      </rPr>
      <t>Набавка, транспорт и монтажа поред надземног пожарног хидранта на бетонским темељима самостојећих ормана, димензија 1105x564x252 mm са опремом за надземне хидранте: -4 x црево ''Тревира'' Ø52 mm, L=15m; -2 x Mlaznica Ø52/Ø12 mm; Кључ за надземни хидрант; Кључ ''ABC'' и Кључ ''C''. Обрачун по комаду монтираног ормана са стандардном опремом.</t>
    </r>
    <r>
      <rPr>
        <sz val="12"/>
        <color indexed="10"/>
        <rFont val="Times New Roman"/>
        <family val="1"/>
      </rPr>
      <t xml:space="preserve"> </t>
    </r>
  </si>
  <si>
    <t>ПРЕДМЕР И ПРЕДРАЧУН</t>
  </si>
  <si>
    <t>ТЕРМОТЕХНИЧКИХ ИНСТАЛАЦИЈА ОБЈЕКТА</t>
  </si>
  <si>
    <t>1.</t>
  </si>
  <si>
    <t>РАДИЈАТОРСКО ГРЕЈАЊЕ</t>
  </si>
  <si>
    <t>1.1.</t>
  </si>
  <si>
    <t>22/600-1600</t>
  </si>
  <si>
    <t>22/600-400</t>
  </si>
  <si>
    <t>1.2.</t>
  </si>
  <si>
    <t>Радијаторски вентили са дуплом регулацијом и термо главом</t>
  </si>
  <si>
    <t>NО15 – 1/2“</t>
  </si>
  <si>
    <t>1.3.</t>
  </si>
  <si>
    <t>Радијаторска регулациона спојница (холендер) у повратном воду</t>
  </si>
  <si>
    <t>1.4.</t>
  </si>
  <si>
    <t>1.5.</t>
  </si>
  <si>
    <t>Прикључак за Cu цев</t>
  </si>
  <si>
    <t>1.6.</t>
  </si>
  <si>
    <t>Бакарне тврде цеви</t>
  </si>
  <si>
    <t>Cu 15х1</t>
  </si>
  <si>
    <t>Cu 18х1</t>
  </si>
  <si>
    <t>Cu 22х1</t>
  </si>
  <si>
    <t>Cu 28х1,5</t>
  </si>
  <si>
    <t>Cu 35х1,5</t>
  </si>
  <si>
    <t>1.7.</t>
  </si>
  <si>
    <t>1.8.</t>
  </si>
  <si>
    <t>Месингани прелази челик - бакар</t>
  </si>
  <si>
    <t>35-5/4“</t>
  </si>
  <si>
    <t>28-1“</t>
  </si>
  <si>
    <t>1.9.</t>
  </si>
  <si>
    <t>Челичне цеви за развод воде за грејање</t>
  </si>
  <si>
    <t>5/4“-Ø42,4m</t>
  </si>
  <si>
    <t>2“- Ø60,3m</t>
  </si>
  <si>
    <t>1.10.</t>
  </si>
  <si>
    <t>Спојни помоћни и заптивни материјал укључујући и носаче цеви</t>
  </si>
  <si>
    <t>1.11.</t>
  </si>
  <si>
    <t>Топлотна заштита челичних и бакарних цеви материјалом затворене ћелијске структуре са парном браном („termoflex“)</t>
  </si>
  <si>
    <t>76-13mm</t>
  </si>
  <si>
    <t>60-9mm</t>
  </si>
  <si>
    <t>42-9mm</t>
  </si>
  <si>
    <t>35-9mm</t>
  </si>
  <si>
    <t>1.12.</t>
  </si>
  <si>
    <t>Спојни и помоћни материјал за израду топлотне изолације</t>
  </si>
  <si>
    <t>1.13.</t>
  </si>
  <si>
    <t>Опрема за прикључивање појединих делова грејног система на главни развод</t>
  </si>
  <si>
    <t>Кугласта славина NO32-5/4“</t>
  </si>
  <si>
    <t>Кугласта славина NO25-1“</t>
  </si>
  <si>
    <t>Кугласта славина NO20-3/4“</t>
  </si>
  <si>
    <t>Регулациони вентил NO32-5/4“</t>
  </si>
  <si>
    <t>Регулациони вентил NO25-1“</t>
  </si>
  <si>
    <t>Регулациони вентил NO20-3/4“</t>
  </si>
  <si>
    <t>1.14.</t>
  </si>
  <si>
    <t>Израда отвора у зидовима и међуспратној конструкцији као и њихово затварање после извођења цевовода</t>
  </si>
  <si>
    <t>1.15.</t>
  </si>
  <si>
    <t>УКУПНО РАДИЈАТОРСКО ГРЕЈАЊЕ:</t>
  </si>
  <si>
    <t>2.</t>
  </si>
  <si>
    <t>СТРЕЉАНА</t>
  </si>
  <si>
    <t>2.1.</t>
  </si>
  <si>
    <t>2.2.</t>
  </si>
  <si>
    <t>Пратећа опрема хладњака воде:</t>
  </si>
  <si>
    <t>Лептир вентил NO80NP10</t>
  </si>
  <si>
    <t>Манометар  0-6 bar са две кугласте славине NO15 - ½“ и спојном цеви ½“</t>
  </si>
  <si>
    <t>Проточни прекидач (flowswich)</t>
  </si>
  <si>
    <t>Водени суд VS – 300 са V=300 lit димензије Ø600х1,200mm</t>
  </si>
  <si>
    <t>Затворени експанзиони суд ZES-18 са мембраном и вентилом  VS-20 (3/4“) сигурности са Po= 3,0bar</t>
  </si>
  <si>
    <t>Аутоматски ваздушни вентил AVV-15 (1/2“) са кугластом славином 1/2“</t>
  </si>
  <si>
    <t xml:space="preserve">Славина ПИП-15 </t>
  </si>
  <si>
    <t>2.3.</t>
  </si>
  <si>
    <t xml:space="preserve">Кугласта славина  NO50 - 2“ </t>
  </si>
  <si>
    <t>Хватач нечистоће NO80 NP10</t>
  </si>
  <si>
    <t>Славина ПИП – 15 (1/2“)</t>
  </si>
  <si>
    <t>Комплет</t>
  </si>
  <si>
    <t>2.4.</t>
  </si>
  <si>
    <t>2.5.</t>
  </si>
  <si>
    <t>Пратећа опрема и арматура каналских јединица:</t>
  </si>
  <si>
    <t xml:space="preserve">Кугласта славина  NO32 – (5/4“) </t>
  </si>
  <si>
    <t>Вентил са прикључцима за инструмент RV32 – (5/4“)</t>
  </si>
  <si>
    <t>Трокраки моторни вентил TMV – 25/8</t>
  </si>
  <si>
    <t>Славина PiP- 15 (1/2“)</t>
  </si>
  <si>
    <t xml:space="preserve">Аутоматски ваздушни вентил AVV – 15 (1/2“) </t>
  </si>
  <si>
    <t>2.6.</t>
  </si>
  <si>
    <t>2.9.</t>
  </si>
  <si>
    <t>2.10.</t>
  </si>
  <si>
    <t>NO80-Ø89 (3“)</t>
  </si>
  <si>
    <t>NO65- Ø76 (2 1/2“)</t>
  </si>
  <si>
    <t>NO50- Ø60 (2“)</t>
  </si>
  <si>
    <t>NO32- Ø42,4 (5/4“)</t>
  </si>
  <si>
    <t>NO20- Ø26,9 (3/4“)</t>
  </si>
  <si>
    <t>2.11.</t>
  </si>
  <si>
    <t xml:space="preserve">Спојни и заптивни материјал као и носачи </t>
  </si>
  <si>
    <t>2.12.</t>
  </si>
  <si>
    <t>89-13mm</t>
  </si>
  <si>
    <t>60-13mm</t>
  </si>
  <si>
    <t>2.13.</t>
  </si>
  <si>
    <t>Топлотна изолација канала за свеж  ваздух материјалом затворене ћелијске структуре са парном браном („Termoflex“) дебљине 19mm</t>
  </si>
  <si>
    <t>2.14.</t>
  </si>
  <si>
    <t>Припремно завршни радови</t>
  </si>
  <si>
    <t>УКУПНО СТРЕЉАНА:</t>
  </si>
  <si>
    <t>3.</t>
  </si>
  <si>
    <t>СТРЕЉАНА – ПРАТЕЋЕ ПРОСТОРИЈЕ</t>
  </si>
  <si>
    <t>3.1.</t>
  </si>
  <si>
    <t>Клима уређај (сплит систем) у извођењу „топлотна пумпа“ састављен од унутрашње јединице КЈ-12 и спољне јединице СКЈ-12 расхладне моћи Qh=3,5KW (N=1,2KW) са свом припадајућом опремом и прибором</t>
  </si>
  <si>
    <t>3.2.</t>
  </si>
  <si>
    <t>3.3.</t>
  </si>
  <si>
    <t>3.4.</t>
  </si>
  <si>
    <t>3.5.</t>
  </si>
  <si>
    <t>Кутија 400х400х400 mm са прикључком Ø200 за вентилатор и спољном решетком SR-300х300mm</t>
  </si>
  <si>
    <t>УКУПНО СТРЕЉАНА – ПРАТЕЋЕ ПРОСТОРИЈЕ:</t>
  </si>
  <si>
    <t>4.</t>
  </si>
  <si>
    <t>4.1.</t>
  </si>
  <si>
    <t>4.2.</t>
  </si>
  <si>
    <t>5.</t>
  </si>
  <si>
    <t>5.1.</t>
  </si>
  <si>
    <t>5.2.</t>
  </si>
  <si>
    <t>5.3.</t>
  </si>
  <si>
    <t>5.5.</t>
  </si>
  <si>
    <t>6.</t>
  </si>
  <si>
    <t>6.1.</t>
  </si>
  <si>
    <t>6.2.</t>
  </si>
  <si>
    <t>NO25- Ø33,7 (1“)</t>
  </si>
  <si>
    <t>Алу лим + минерална вуна</t>
  </si>
  <si>
    <t xml:space="preserve">САНИТАРНЕ ПРОСТОРИЈЕ - ПРОВЕТРАВАЊЕ  </t>
  </si>
  <si>
    <t>Престројне решетке за уградњу у врата</t>
  </si>
  <si>
    <t>PR-425x125-V</t>
  </si>
  <si>
    <t>PR-425x425-V</t>
  </si>
  <si>
    <t xml:space="preserve">Ваздушни вентили за извлачење ваздуха VV-150 (Vva=100m3/h) </t>
  </si>
  <si>
    <t>Кутија 500х500х500 mm са прикључком Ø315 за вентилатор и спољном решетком SR-425х425mm</t>
  </si>
  <si>
    <t xml:space="preserve">УКУПНО САНИТАРНЕ ПРОСТОРИЈЕ - ПРОВЕТРАВАЊЕ  </t>
  </si>
  <si>
    <t>Лептир вентил NO65NP16</t>
  </si>
  <si>
    <t>Муљни суд 108х700 са прикључцима NO65(2“) и NP15(1/2“)</t>
  </si>
  <si>
    <t>Славина ПИП-15 (1/2“) NP16</t>
  </si>
  <si>
    <t>Хватач нечистоће NO65NP16</t>
  </si>
  <si>
    <t>Цевни елемент за инструменте Ø108x300mm</t>
  </si>
  <si>
    <t>Манометар са славином 0-16bar</t>
  </si>
  <si>
    <t>Комбиновани регулатор протока и температуре („комби вентил) KV-040/20</t>
  </si>
  <si>
    <t>Затворени експанзиони суд са мембраном ZES-200-M са V=200 lit, Ø600x1,100mm, Po=1,5bar, Pr=2,2 – 2,5bar, Pmax=2,8 bar,</t>
  </si>
  <si>
    <t>Вентил сигурности VS-25 (1“) са опругом и притиском отварања Po=3bar</t>
  </si>
  <si>
    <t>Опрема за регулисање рада подстанице</t>
  </si>
  <si>
    <t>Микропроцесорски регулатор</t>
  </si>
  <si>
    <t>Спољни температурни пипак</t>
  </si>
  <si>
    <t>Температурни пипак за течност</t>
  </si>
  <si>
    <t>Налегајући гранични термостат</t>
  </si>
  <si>
    <t>Термостат мраза</t>
  </si>
  <si>
    <t>Електро орман</t>
  </si>
  <si>
    <t>Челичне цеви за развод воде у подстаници</t>
  </si>
  <si>
    <t>NO15- Ø21,3 (1/2“) м</t>
  </si>
  <si>
    <t xml:space="preserve">Чишћење цеви, основна заштита  и изолација материјалом са затвореном ћелијском структуром са парном браном („Termoflex“)  </t>
  </si>
  <si>
    <t>Ø 76-13mm</t>
  </si>
  <si>
    <t xml:space="preserve">спојни и помоћни материјал укључени у цену,                                                </t>
  </si>
  <si>
    <t>УКУПНО ТОПЛОТНА ПОДСТАНИЦА:</t>
  </si>
  <si>
    <t xml:space="preserve">ПРИКЉУЧНИ ТОПЛОВОД  </t>
  </si>
  <si>
    <t>УКУПНО ПРИКЉУЧНИ ТОПЛОВОД:</t>
  </si>
  <si>
    <t>УКУПНО МАШИНСКЕ ИНСТАЛАЦИЈЕ:</t>
  </si>
  <si>
    <t>ком.</t>
  </si>
  <si>
    <t>5.4.</t>
  </si>
  <si>
    <t>Грађевинско-архитектонски радови</t>
  </si>
  <si>
    <t>Машинске инсталације</t>
  </si>
  <si>
    <t>Електроенергетске и телекомуникационе инсалације</t>
  </si>
  <si>
    <t>Инсталације водовода и канализације</t>
  </si>
  <si>
    <r>
      <t>m</t>
    </r>
    <r>
      <rPr>
        <vertAlign val="superscript"/>
        <sz val="12"/>
        <rFont val="Times New Roman"/>
        <family val="1"/>
      </rPr>
      <t>3</t>
    </r>
  </si>
  <si>
    <t>2. ИНСТАЛАЦИЈА МУЛТИМИЕДИЈЕ</t>
  </si>
  <si>
    <t>ОБЈЕКАТ: 
СТРЕЉАНА са пратећим садржајем у оквиру СРЦ "ЧАИР"</t>
  </si>
  <si>
    <t>ТЕЛЕКОМУНИКАЦИОНЕ ИНСТАЛАЦИЈЕ</t>
  </si>
  <si>
    <t>Реконструкција и доградња постојеће гардеробе за отворене базене и претварање у објекат СТРЕЉАНА са пратећим садржајем у оквиру СРЦ "ЧАИР"</t>
  </si>
  <si>
    <t xml:space="preserve">ЗБИРНА РЕКАПИТУЛАЦИЈА </t>
  </si>
  <si>
    <t>Пре полагања цеви дно мора бити поравнато, а бочне стране правилно одсечене.</t>
  </si>
  <si>
    <t>Набавка потребног материјала и израда комплетног водоводног шахта од армираног бетона МБ20 са адитивом за водонепропустивост.</t>
  </si>
  <si>
    <t xml:space="preserve">У цену је урачуната набавка, транспорт, справљање и неговање бетона за дно, зидове и горњу плочу, дерсовање зидова цементним малтером, уградња ливено гвоздених пењалица од 255/150 тежине 3.3kg, потребне оплате и арматуре за горњу и доњу плочу и зидове шахта. </t>
  </si>
  <si>
    <t xml:space="preserve">Зидови и доња плоча су дебљине 20cm , а горња плоча је такође 20cm . Горњу плочу армирати бетонским гвожђем РА 400/500-2   Ø12-10cm у оба правца и у обе зоне, а доњу плочу и зидове у оба правца са арматурном мрежом Q-335. У горњој плочи убетонирати ливеногвоздени рам са поклопцем Ø600mm. Водоводни шахт је унутрашњих димензија 3,00х2,00х1,60m . Обрачун по комплету уграђеног шахта у свему према опису .  </t>
  </si>
  <si>
    <t xml:space="preserve">Набавка, транспорт и монтажа на зиду лимених противпожарних ормарића 54x54x15cm са стандардном опремом: вентил Ø52mm, црево ''Тревира'' Ø52mm, L=15m и одговарајућа млазница. Сви елементи имају спојнице. Обрачун по комаду монтираног ормана са стандардном опремом. </t>
  </si>
  <si>
    <t xml:space="preserve">Набавка материјала и израда изолације поцинкованих цеви  које се полажу у рову . Изолацију извести омотавањем цеви битуменском траком "Кондор 4 "или сличним материјалом с израдом преклопа и варењем 100% . Цеви су Ø50mm. Обрачун по m' урађене изолације цевне мреже.    </t>
  </si>
  <si>
    <t>Испитивање изведених пожарних хидраната на хидраулични притисак сходно важећим прописима и давањем потврда о испитивању истих.
Обрачунава се и плаћа по комаду испитаног хидранта.</t>
  </si>
  <si>
    <t>КАНАЛИЗАЦИОНА МРЕЖА</t>
  </si>
  <si>
    <t xml:space="preserve">Набавка, транспорт и монтажа подних хоризонталних сливника са сифоном, поклопцем и решетком од росфраја . Обрачунава се и плаћа по комаду.                                                  </t>
  </si>
  <si>
    <t>Набавка, транспорт и монтажа вентилационе главе од поцинкованог лима на крајевима канализационих вертикала изнад крова. Продор кроз кров обрадити тако да је водонепропустив.
Обрачунава се и плаћа по комаду уграђене вентилационе главе.</t>
  </si>
  <si>
    <t xml:space="preserve">Набавка, транспорт и уградња PVC канализационе цеви за уградњу у поду објекта (SN-4) и изнад пода у објекту (SN-2). Спајање цеви гуменим дихтунгом. Ценом обухваћена сва штемовања, сви отвори, обујмице. Обрачунава се и плаћа по метру дужном уграђене мреже заједно са свим фазонским комадима.
</t>
  </si>
  <si>
    <t xml:space="preserve">Набавка, транспорт и монтажа комплет конзолног енглеског WC-а за инвалиде од санитарне керамике (керамичка шкољка, антибактеријска PVC даска са металним оковом и сав потребан спојни материјал) са додатим зидним држачима руку и бешумним узидним испирачем – водокотлићем, са подконструкцијом за уградњу и преграду за конзолу WC шоље и електронском контролом испирања WC-шоље, ручке, даске и водокотлић поставити по упутству произвођача санитарне опреме. Све комплет завршено плаћа се по монтираном комаду.
</t>
  </si>
  <si>
    <t xml:space="preserve">Набавка, транспорт и монтажа комплет конзолног енглеског WC-а од санитарне керамике (керамичка шкољка, антибактеријска PVC даска са металним оковом и сав потребан спојни материјал) са бешумним узидним исирачем – водокотлићем, са подконструкцијом за уградњу и преграду за конзолу WC шољу са PVC прекидачима. WC шољу, даску и водокотлић поставити по упутству произвођача санитарне опреме. Све комплет завршено плаћа се по монтираном комаду.
</t>
  </si>
  <si>
    <t xml:space="preserve">Набавка, транспорт и монтажа, комплет умиваоника од санитарне керамике (керамичка шкољка, спојне цеви са „S“ сифоном од месинга и сав потребан спојни материјал). Обрачунава се и плаћа по комаду. </t>
  </si>
  <si>
    <t xml:space="preserve">Набавка, транспорт и монтажа једноручне „лакат“ стојеће батерије за умиваоник инвалида. Обрачунава се и плаћа по комаду. </t>
  </si>
  <si>
    <t>Набавка, транспорт и монтажа „Антивандал“ стојеће славине за уградне умиваонике. Обрачунава се и плаћа по комаду.</t>
  </si>
  <si>
    <t>Набавка, транспорт и монтажа држача тоалет папира у ролни уз WC шољу. Обрачунава се и плаћа по комаду.</t>
  </si>
  <si>
    <t xml:space="preserve">Набавка, транспорт и монтажа великог држача папирних ручника уз групу умиваоника. Обрачунава се и плаћа по комаду. </t>
  </si>
  <si>
    <t>Набавка, транспорт и монтажа дозатора течног сапуна уз умиваоник и групу умиваоника.                                                                                    Обрачунава се и плаћа по комаду.</t>
  </si>
  <si>
    <t xml:space="preserve">Набавка, транспорт и монтажа дозатора дезинфекционог средства за руке уз умиваоник код трокадере. Обрачунава се и плаћа по комаду. </t>
  </si>
  <si>
    <t>Набавка, транспорт и постављање PVC канти за отпатке са клип/клап летећим механизмом на поклопцу. Обрачунава се и плаћа по комаду. 
уз WC шоље</t>
  </si>
  <si>
    <t xml:space="preserve">Набавка, транспорт и монтажа пиктограма на улазним вратима WC-а.                                                           Обрачунава се и плаћа по комаду. </t>
  </si>
  <si>
    <r>
      <t>Набавка материјала и израда бетонских стубића и анкер блокова за ослањање и сидрење цеви и арматуре водоводне мреже . Бетон МБ15 . Обрачун по m</t>
    </r>
    <r>
      <rPr>
        <sz val="12"/>
        <rFont val="Calibri"/>
        <family val="2"/>
      </rPr>
      <t>³</t>
    </r>
  </si>
  <si>
    <r>
      <t>Обрачун по m</t>
    </r>
    <r>
      <rPr>
        <vertAlign val="superscript"/>
        <sz val="12"/>
        <rFont val="Times New Roman"/>
        <family val="1"/>
      </rPr>
      <t>3</t>
    </r>
    <r>
      <rPr>
        <sz val="12"/>
        <rFont val="Times New Roman"/>
        <family val="1"/>
      </rPr>
      <t xml:space="preserve"> ископаног земљаног материјала.</t>
    </r>
  </si>
  <si>
    <r>
      <t>m</t>
    </r>
    <r>
      <rPr>
        <vertAlign val="superscript"/>
        <sz val="12"/>
        <rFont val="Times New Roman"/>
        <family val="1"/>
      </rPr>
      <t>3</t>
    </r>
    <r>
      <rPr>
        <sz val="12"/>
        <rFont val="Times New Roman"/>
        <family val="1"/>
      </rPr>
      <t xml:space="preserve"> </t>
    </r>
  </si>
  <si>
    <r>
      <t>Ручно равнање и планирање нивелете дна рова. Обрачун по m</t>
    </r>
    <r>
      <rPr>
        <vertAlign val="superscript"/>
        <sz val="12"/>
        <rFont val="Times New Roman"/>
        <family val="1"/>
      </rPr>
      <t>2</t>
    </r>
    <r>
      <rPr>
        <sz val="12"/>
        <rFont val="Times New Roman"/>
        <family val="1"/>
      </rPr>
      <t xml:space="preserve"> обрађеног дна рова .</t>
    </r>
  </si>
  <si>
    <r>
      <t>Набавка, транспорт и убацивање песка у ров са планирањем и разастирањем испод, изнад  и поред цеви са подбијањем око цеви у укупном слоју од 10+Д+10 cm. Прво се насипа слој испод цеви који се набија до 95% збијености по Проктору. По завршеној монтажи, испитивању цевовода и добијању одобрења од надзорног органа, песак се распоређује читавом дужином цеви и ручно набија у слојевима од по 20cm тако да са стране цеви постигне збијеност од 95%, а изнад темена цеви од 85% до 95% по Проктору. Обрачун све комплет по m</t>
    </r>
    <r>
      <rPr>
        <vertAlign val="superscript"/>
        <sz val="12"/>
        <rFont val="Times New Roman"/>
        <family val="1"/>
      </rPr>
      <t>3</t>
    </r>
    <r>
      <rPr>
        <sz val="12"/>
        <rFont val="Times New Roman"/>
        <family val="1"/>
      </rPr>
      <t xml:space="preserve"> уграђеног песка. </t>
    </r>
  </si>
  <si>
    <r>
      <t>Набавка, транспорт, убацивање, разастирање, планирање и набијање до 95% збијености по Проктору, природног шљунка за израду постељице д=15cm испод доње плоче водоводног шахта.  Обрачун по m</t>
    </r>
    <r>
      <rPr>
        <vertAlign val="superscript"/>
        <sz val="12"/>
        <rFont val="Times New Roman"/>
        <family val="1"/>
      </rPr>
      <t>3</t>
    </r>
    <r>
      <rPr>
        <sz val="12"/>
        <rFont val="Times New Roman"/>
        <family val="1"/>
      </rPr>
      <t xml:space="preserve"> уграђеног шљунка. </t>
    </r>
  </si>
  <si>
    <t xml:space="preserve">Ископ земље (све 4. категорије тла) за каналске ровове и шахте за полагање водоводних цеви са одбацивањем ископаног материјала на 1.0m од ивице са једне стране рова: Просечна дубина ископа  рова  је 1.0m а ширина 0.60m или по потреби. Ископ је 90% машински и 10% ручни. </t>
  </si>
  <si>
    <r>
      <t>Затрпавање ровова изнад положених цеви и поред шахтова пробраним материјалом из ископа у слојевима до 30cm са набијањем од 85% до 95% по Проктору. Обрачун по m</t>
    </r>
    <r>
      <rPr>
        <vertAlign val="superscript"/>
        <sz val="12"/>
        <rFont val="Times New Roman"/>
        <family val="1"/>
      </rPr>
      <t>3</t>
    </r>
    <r>
      <rPr>
        <sz val="12"/>
        <rFont val="Times New Roman"/>
        <family val="1"/>
      </rPr>
      <t xml:space="preserve"> затрпаног рова.</t>
    </r>
  </si>
  <si>
    <t>Набавка, транспорт и уградња доњег дела готових ревизионих шахти од  PEHD висине 2,0m (са прикључцима, кинетом и пењалицама), предвиђених за уградњу у тло са подземним водама и саобраћајем, за цеви пречника Ø200mm.</t>
  </si>
  <si>
    <t>Услове прикључка и његову реализацију дефинише ЈКП "НАИССУС" Ниш.</t>
  </si>
  <si>
    <t xml:space="preserve">У цену цевне мреже урачунати све потребне фазонске комаде припремно - завршне радове, пренос материјала, израда и затварање жљебова или монтирање на обујмицама, кукама и конзолама, пробијање рупа у зидовима међуспратним конструкцијама, преглед и испитивање на звук сваке цеви или комада, сечење цеви, нарезивање навоја, обавијање кудељом, натопљеном у фирнајз, фарбање цеви, спајање и давање пада, изолација цеви по пројекту или захтеву надзорног органа, преглед водова и привремено затварање отвора цеви ради испитивања. </t>
  </si>
  <si>
    <t>Набавка, транспорт и монтажа ливено-гвозденог неповратног вентила. Спајање неповратног вентила и осталих елемената је на фланшну.  Обрачунава се и плаћа по уграђеном комаду.</t>
  </si>
  <si>
    <t xml:space="preserve">Набавка, транспорт и монтажа ливено-гвозденог компензационог комада. Спајање компензационог комада и осталих елемената је на фланшну. Обрачунава се и плаћа по уграђеном комаду. </t>
  </si>
  <si>
    <t>Набавка, транспорт и уградња потребног изолационог материјала за извођење термоизолације видно вођених канализационих цеви у објекту.
Обрачунава се и плаћа по метру дужном изведене изолације.</t>
  </si>
  <si>
    <t>Набавка, транспорт и монтажа комплет трокадере од санитарне керамике (керамичка шкољка, средњемонтажни испирач, челична решетка, зидна батерија са продуженим изливом d = 30 cm и потребан спојни материјал). Обрачунава се и плаћа по комаду.</t>
  </si>
  <si>
    <r>
      <t>Набавка, транспорт и уградња ливено-гвоздених поклопаца пречника 600mm са рамом за тежак саобраћај (40MPa). Уграђују се на већ завршеним шахтовима, са армираном бет.плочом (1,5x1,5x0,2m), у цену је урачунат сав потребан материј</t>
    </r>
    <r>
      <rPr>
        <sz val="12"/>
        <rFont val="Times New Roman"/>
        <family val="1"/>
      </rPr>
      <t>ал и радна снага. Поклопци морају бити у равни са завршним слојем терена односно коловоза.
Обрачун по комаду израђене горње плоче са уграђеним шахт поклопцем.</t>
    </r>
    <r>
      <rPr>
        <sz val="12"/>
        <rFont val="Times New Roman"/>
        <family val="1"/>
      </rPr>
      <t xml:space="preserve">
</t>
    </r>
  </si>
  <si>
    <t xml:space="preserve">Набавка, транпорт и монтажа месинганих угаоних кугла вентила Ø 1/2 '' са пониклованом капом . Обрачунава се и плаћа по комаду. </t>
  </si>
  <si>
    <t>Набавка, транспорт и монтажа месинганих пропустних угаоних кугла вентила Ø 1/2 '' са пониклованом капом и цевчицом за повезивање са стојећом батеријом на лавабоу и судопери. Обрачунава се и плаћа по комаду.</t>
  </si>
  <si>
    <t>Набавка, транспорт и монтажа месинганих угаоних кугла вентила Ø 1/2 '' са пониклованом капом (ЕК-вентил за водокотлић). Обрачунава се и плаћа по комаду.</t>
  </si>
  <si>
    <t xml:space="preserve">DN 6/4 '' </t>
  </si>
  <si>
    <t>DN 5/4 ''</t>
  </si>
  <si>
    <t>DN 1 ''</t>
  </si>
  <si>
    <t>Набавка и монтажа пропусног месинганог вентила са точкићем за затварање. Обрачун по комаду.</t>
  </si>
  <si>
    <t xml:space="preserve">Ø 1/2 '' </t>
  </si>
  <si>
    <t xml:space="preserve">Ø 3/4 '' </t>
  </si>
  <si>
    <t>Ø 1 ''</t>
  </si>
  <si>
    <t>Ø 6/4 ''</t>
  </si>
  <si>
    <t>Испорука и полагање проводника сличних типу N2XH 5x10mm², делимично по PNK регалима а делимично у зид испод малтера у заштитну ПВ цев, за директну електричну инсталацију од GRO  до RO-KУ.</t>
  </si>
  <si>
    <t>Испорука и полагање проводника сличних типу N2XH 5x6mm², делимично по PNK регалима а делимично у зид испод малтера у заштитну ПВ цев, за директну електричну инсталацију од GRO  до RO-KUT.</t>
  </si>
  <si>
    <t>Испорука и полагање проводника сличних типу N2XH 5x6mm², делимично по PNK регалима а делимично у зид испод малтера у заштитну ПВ цев, за директну електричну инсталацију од GRO  до RO-R.</t>
  </si>
  <si>
    <t>Испорука и полагање проводника сличних типу N2XH 5x4mm², делимично по PNK регалима а делимично у зид испод малтера у заштитну ПВ цев, за директну електричну инсталацију од GRO  до RO-B.</t>
  </si>
  <si>
    <t>Испорука и полагање проводника сличних типу N2XH 5x6mm², делимично по PNK регалима а делимично у зид испод малтера у заштитну ПВ цев, за директну електричну инсталацију од GRO  до RO-U.</t>
  </si>
  <si>
    <t>Испорука и полагање проводника сличних типу N2XH 5x16mm², делимично по PNK регалима а делимично у зид испод малтера у заштитну ПВ цев, за директну електричну инсталацију од GRO  до RO-K0.</t>
  </si>
  <si>
    <t>Испорука и полагање проводника сличних типу N2XH 5x16mm², делимично по PNK регалима а делимично у зид испод малтера у заштитну ПВ цев, за директну електричну инсталацију од GRO  до RO-S.</t>
  </si>
  <si>
    <t>Испорука и полагање проводника сличних типу N2XH 5x16mm², делимично по PNK регалима а делимично у зид испод малтера у заштитну ПВ цев, за директну електричну инсталацију од GRO  до RO-KL1.</t>
  </si>
  <si>
    <t>Испорука и полагање проводника сличних типу N2XH 5x6mm², делимично по PNK регалима а делимично у зид испод малтера у заштитну ПВ цев, за директну електричну инсталацију од GRO  до RO-SК.</t>
  </si>
  <si>
    <t>Испорука и полагање проводника сличних типу N2XH 5x10mm², делимично по PNK регалима а делимично у зид испод малтера у заштитну ПВ цев, за директну електричну инсталацију од GRO  до RO-K.</t>
  </si>
  <si>
    <t>Испорука и полагање проводника сличних типу N2XH 5x4mm², делимично по PNK регалима а делимично у зид испод малтера у заштитну ПВ цев, за директну електричну инсталацију од GRO  до RO-L.</t>
  </si>
  <si>
    <t>УКУПНО НАП. ВОДОВИ:</t>
  </si>
  <si>
    <t>- Трополни аутомат. прекидач C 32А</t>
  </si>
  <si>
    <t>- Једнополни аутомат. осигурач B 10А</t>
  </si>
  <si>
    <t xml:space="preserve">Испорука и монтажа одговарајућег разводног ормана RO-KUT од два пута декапираног лима за монтажу на зид IP 54. Улаз и излаз  каблова вршити одозго кроз одговарајуће уводнице. У орман се предвиђа уградња: </t>
  </si>
  <si>
    <t>- Трополни аутомат. осигурач C 20А</t>
  </si>
  <si>
    <t xml:space="preserve">Испорука и монтажа одговарајућег разводног ормана RO-B од два пута декапираног лима за монтажу на зид IP 54. Улаз и излаз  каблова вршити одозго кроз одговарајуће уводнице. У орман се предвиђа уградња: </t>
  </si>
  <si>
    <t>- Једнополни аутомат. осигурач B 16А</t>
  </si>
  <si>
    <t>- Једнополни аутомат. осигурач B 20А</t>
  </si>
  <si>
    <t>- Трополни аутомат. осигурач C 25А</t>
  </si>
  <si>
    <t xml:space="preserve">Испорука и монтажа одговарајућег разводног ормана RO-U од два пута декапираног лима за монтажу на зид IP 54. Улаз и излаз  каблова вршити одозго кроз одговарајуће уводнице. У орман се предвиђа уградња: </t>
  </si>
  <si>
    <t xml:space="preserve">Испорука и монтажа одговарајућег разводног ормана RO-S од два пута декапираног лима за монтажу на зид IP 54. Улаз и излаз каблова вршити одозго и одоздо кроз одговарајуће уводнице. У орман се предвиђа уградња: </t>
  </si>
  <si>
    <t xml:space="preserve">Испорука и монтажа одговарајућег разводног ормана RO-SК од два пута декапираног лима за монтажу на зид IP 54. Улаз и излаз  каблова вршити одозго кроз одговарајуће уводнице. У орман се предвиђа уградња: </t>
  </si>
  <si>
    <t>- Трополни аутомат. осигурач B 16А</t>
  </si>
  <si>
    <t xml:space="preserve">Испорука и монтажа одговарајућег разводног ормана RO-KL1 од два пута декапираног лима за монтажу на зид IP 54. Улаз и излаз  каблова вршити одозго кроз одговарајуће уводнице. У орман се предвиђа уградња: </t>
  </si>
  <si>
    <t>- Трополни аутомат. осигурач C 16А</t>
  </si>
  <si>
    <t>- Трополни аутомат. осигурач C 40А</t>
  </si>
  <si>
    <t>Испорука и монтажа одговарајуће кутије за изједнацење потенцијала GŠIP са одговарајућим сабирницама и шемиране одговарајућим материјалом. Монтажа кутије на зид објекта поред GRO.</t>
  </si>
  <si>
    <t>Испорука и монтажа одговарајуће кутије (PS 49) за изједнацење потенцијала ŠIP са одговарајућом сабирницом. Монтажа кутије на зид објекта поред GRO.</t>
  </si>
  <si>
    <t>Набавка, испорука и монтажа против-паничне светиљке са LED извором светлости снаге 3W, 200lm, IP65, са 3h непрекидним радом за монтажу у влажним просторијама.</t>
  </si>
  <si>
    <t>Набавка, испорука и монтажа против-паничне светиљке са LED извором светлости снаге 3W, 200lm, са 3h непрекидним радом .</t>
  </si>
  <si>
    <t>Набавка, испорука и монтажа надградне округле светиљке са LED извором светлости снаге 12W, 4000К, од поликарбоната IP66, IK10 са атестима за IP, LVD и EMC стандарде за монтажу у влажним просторијама.</t>
  </si>
  <si>
    <t>Набавка, испорука и монтажа светиљке за уградну монтажу за осветљење стрељане. LED светиљка са извором светлости  измењивих LED модула са оптиком која елиминише бљештање UGR&lt;19; 29W, 138lm/W, 4000К, 230V, оптика PMMA симетрична, Ra&gt;80, SDCM&lt;3. Опадање флукса 90%-25000h, 80%-50000h и 70%-70000h. Електронска пригушница са ДАЛИ, струјна класа I, димабилна до 1% Ф.  Кућиште израђено од  челика (RAL 9003), око 2,6кг.  Заштита IP20, IK02. Усклађена са ENEC и CE стандардима. Еквивалентна типу TrueLine RC530B LED40S/840 PSD W8L113 PCV PI5 или одговарајуће.</t>
  </si>
  <si>
    <t>Набавка, испорука и монтажа светиљке за уградну монтажу за осветљење стрељане. Светиљка је са  LED извором светлости  са оптиком која елиминише бљештање UGR&lt;19; 35W, 114lm/W, 4000К, 230V, оптика PMMA асиметрична, Ra&gt;80, SDCM&lt;3. Опадање флукса 90%-25000h, 80%-50000h и 70%-70000h. Електронска пригушница са ДАЛИ, струјна класа I, димабилна до 1% Ф.  Кућиште израђено од  челика (RAL 9003), око 2,6кг.  Заштита IP20, IK02. Усклађена са ENEC и CE стандардима. Еквивалентна типу TrueLine RC534B LED40S/840 PSD W8L113 PCV PI5 или одговарајуће.</t>
  </si>
  <si>
    <t>Набавка, испорука и монтажа светиљке 2 x 28 W. Флуо светиљка са изворима светлости Т5 - 2x28W(2900lm) 4000К, 230V, растер сјајни параболик, за монтажу на висилице.  Кућиште израђено од челичног лима дебљине 0.6mm пластифицираног у белој боји или боји по избору наручиоца. Електронска пригусница.</t>
  </si>
  <si>
    <t>Набавка, испорука и монтажа рефлектора за спољну уградњу  за осветљење простора испред главног улаза и улаза у базенске тоалете, 27W, 4000К, мин 2500lm, 100 степени, 230V, 35000h, kućište израђено од алуминијума у боји по избору наручиоца за спољну уградњу, застита IP65, IK07. Усклађен са RoHC и CE стандардима. Са атестима за IP, LVD и EMC стандарде за монтажу у влажним просторијама.</t>
  </si>
  <si>
    <t>Набавка, испорука и монтажа уградне LED светиљка за осветљавање приступног хола, LED 42W,  4000К, мин 3200lm, 230В, мин 76lm/W, kućište израђено од челика (РАЛ 9016) застита IP20, IK02. Усклађен са РоХЦ и CE стандардима.</t>
  </si>
  <si>
    <t>УКУПНО ИНСТ. ОПШТЕ И АНТИ-ПАНИК РАС.</t>
  </si>
  <si>
    <t>4. ИНСТАЛАЦИЈА СПОЉНОГ ОСВЕТЉЕЊА</t>
  </si>
  <si>
    <t>Испорука и постављање траке P25 (Fe/Zn 25x4mm) ЈУС Н.Б4.901, у рову који чини уземљивач система спољног осветљења са повезивањем на металне делове стуба и на планирани систем уземљења објекта</t>
  </si>
  <si>
    <t>Испорука и полагање проводника сличних типу PP00-Y 4x16mm² у ров у заштитну ПВ цев за напајање од GRO до светиљки спољног осветљења.</t>
  </si>
  <si>
    <t>Испорука и монтажа топлоцинкованог челичног округло-конусног стуба висине 3,5м. Стуб израђен од челика 3mm према стандарду S 235 JR са „плазма“ варом са димензијом базе стуба Ø104 mm и завршетком Ø60 mm. Анкер плоча димензија 271x271mm са отворима размака 200x200mm. Вијак или контакт за уземљење стуба са унутрашње односно спољне стране. У стуб уградити прикључну плочу RP0 V/3 са FRA осигурачем 10А (16А) и ожичењем PP00-Y 3x2.5mm² од прикључне плоче до светиљке дужине 3.5ма</t>
  </si>
  <si>
    <t>Испорука и монтажа светиљке за урбано осветљење симетричне средње снопне оптике (DS) полусферног облика, снаге 55W, 4200lm, LOR-а 83%, 77 lm/W, 4000К,Ra&gt;80. Напона 120-277V, класа II са интегрисаним програмабилним LED драјвером. Трајност LED извора мин. 80.000 h. Кућиште од алуминијумске легуре ливене под притиском и обојено електростатичким поступком (RAL 9006). Оптика светиљке асиметрична. Протектор од провидног, UV стабилисаног поликарбоната. Заштита IP66, IK10. Монтажа на врх стуба (фи 62mm), осно симетрично у односу на стуб, без додатног прибора. Светиљка опремљена бајонет конектором и уводницом М20. Завртњи за фиксирање морају бити отпорни на корозију.Усклађена са ENEC и CE стандардима.</t>
  </si>
  <si>
    <t>УКУПНО ИНСТАЛАЦИЈА СПОЉНОГ ОСВЕТЉЕЊА:</t>
  </si>
  <si>
    <t>5. ЗЕМЉАНИ РАДОВИ</t>
  </si>
  <si>
    <t>Ископ рупа за темељ у земљишту до ИВ категорије, затрпавање и набијање земље по подизању стуба и разастирање преосталог материјала. Димензија темеља  0.6x0.6x0.8m.</t>
  </si>
  <si>
    <t>Сечење бетонских стаза за ископ рова за каблове и уклањање шута као и поновно бетонирање и враћање у предходно стање. Ширина сечења 0.6m.</t>
  </si>
  <si>
    <t>УКУПНО ЗЕМЉАНИ РАДОВИ:</t>
  </si>
  <si>
    <t>6. ИНСТАЛАЦИЈА УТИЧНИЦА И ИЗВОДА</t>
  </si>
  <si>
    <t>Испорука и полагање проводника сличних типу N2XH-Ј 3x2.5mm², делимично по PNK регалима а делимично у зид испод малтера, за електричну инсталацију монофазних прикључница у приземљу објекта, просечне дужине 20м.</t>
  </si>
  <si>
    <t>Испорука и полагање проводника сличних типу N2XH-Ј 3x2.5mm², делимично по PNK регалима а делимично у зид испод малтера, за електричну инсталацију монофазних прикључница на спрату објекта, просечне дужине 30м.</t>
  </si>
  <si>
    <t>Испорука и полагање проводника сличних типу N2XH-Ј 3x2.5mm², делимично у ребрастим цревима а делимично у зид испод малтера, за електричну инсталацију монофазних прикључница у подним кутијама на спрату објекта, просечне дужине 30м.</t>
  </si>
  <si>
    <t>Испорука и полагање проводника сличних типу N2XH-Ј 3x2.5mm², делимично по PNK регалима а делимично у зид испод малтера, за електричну изводе за напајање клима уређаја, просечне дужине 20м.</t>
  </si>
  <si>
    <t>Испорука и полагање проводника сличних типу N2XH-Ј 5x6mm², делимично по PNK регалима а делимично у зид испод малтера, за електричну изводе за напајање клима уређаја крову објекта, просечне дужине 25м.</t>
  </si>
  <si>
    <t>Испорука и полагање проводника сличних типу N2XH-Ј 3x1.5mm², делимично по PNK регалима а делимично у зид испод малтера, за електричну инсталацију осветљења у приземљу објекта, просечне дужине 20м.</t>
  </si>
  <si>
    <t>Испорука и полагање проводника сличних типу N2XH-Ј 3x1.5mm², делимично по PNK регалима а делимично у зид испод малтера, за електричну инсталацију осветљења на спрату објекта, просечне дужине 25м.</t>
  </si>
  <si>
    <t>Испорука и полагање проводника сличних типу N2XH-Ј 3x1.5mm², делимично по PNK регалима а делимично у зид испод малтера, за електричну инсталацију осветљења на фасади објекта, просечне дужине 50м.</t>
  </si>
  <si>
    <t>Испорука,  повезивање и монтажа у зид двополне прикључнице са Pe контактом, 16А, 250V, модуларни сет</t>
  </si>
  <si>
    <t>Испорука,  повезивање и монтажа на зид двополне непромочиве ОГ прикључнице са Pe контактом, 16А, 250V, пластика</t>
  </si>
  <si>
    <t>Испорука,  повезивање и монтажа у подне кутије двополне прикључнице са Pe контактом, 16А, 250V, модуларни сет</t>
  </si>
  <si>
    <t>Испорука,  повезивање и монтажа једнополног прекидача 10А, 250V, модуларни сет</t>
  </si>
  <si>
    <t>Испорука,  повезивање и монтажа једнополног непромочивог OG прекидача 10А, 250V.</t>
  </si>
  <si>
    <t>Испорука,  повезивање и монтажа серијског прекидача 10А, 250V, модуларни сет</t>
  </si>
  <si>
    <t>Испорука,  повезивање и монтажа наизменичног прекидача 10А, 250V, модуларни сет</t>
  </si>
  <si>
    <t>УКУПНО ИНСТАЛАЦИЈА УТИЧНИЦА И ИЗВОДА:</t>
  </si>
  <si>
    <t>7. ИНСТАЛАЦИЈА ПОДНИХ КУТИЈА И КАНАЛА</t>
  </si>
  <si>
    <t>УКУПНОИНСТАЛАЦИЈА ПОДНИХ КУТИЈА И КАНАЛА:</t>
  </si>
  <si>
    <t>8. ИНСТАЛАЦИЈА КАБЛОВСКИХ РЕГАЛА И РЕБРАСТИХ ЦЕВИ</t>
  </si>
  <si>
    <t>Испорука и монтажа перфорираних носача каблова ватроотпорних према стандарду SRPS ISO 834 (1994), комплетно са конзолама, спојницама и прибором за спајање и вешање. PNK 200.</t>
  </si>
  <si>
    <t>Испорука и монтажа перфорираних носача каблова ватроотпорних према стандарду SRPS ISO 834 (1994), комплетно са конзолама, спојницама и прибором за спајање и вешање. PNK 100.</t>
  </si>
  <si>
    <t>УКУПНО ИНСТАЛАЦИЈА КАБЛОВСКИХ РЕГАЛА И РЕБРАСТИХ CEВИ:</t>
  </si>
  <si>
    <t>9. ГРОМОБРАНСКА ИНСТАЛАЦИЈА</t>
  </si>
  <si>
    <t>Испорука и постављање траке P25 (Fe/Zn 25x4mm) SRPS N.B4.901, укупне дужине 12 м у комплету са 3 поцинковане цеви 3", дужине 3 м, које ћине темељни уземљивач "пачија шапа".</t>
  </si>
  <si>
    <t>Испорука и постављање траке П25 (Fe/Zn 25x4mm) SRPS N.B4.902, просечне дужине 3м, у темељу са варењем, који ћини земни уводник.</t>
  </si>
  <si>
    <t>Испорука и постављање, укрсни комад 58x58 SRPS N.B4.936/III</t>
  </si>
  <si>
    <t>Испорука и постављање, кутије за мерни спој (SRPS N.B4.912).</t>
  </si>
  <si>
    <t>Испорука и постављање, раставне спојнице  (SRPS N.B4.932).</t>
  </si>
  <si>
    <t>Испорука и постављање траке P20 (Fe/Zn 20x3mm) SRPS N.B4.901, у вертикалним угловима објекта који чини одводни вод.</t>
  </si>
  <si>
    <t>Испорука и постављање траке P20 (Fe/Zn 20x3mm) SRPS N.B4.901, по крову, на већ постављене носаче, који ћини одводно-прихватни вод.</t>
  </si>
  <si>
    <t>Испорука и постављање, потпоре за причвршћење кровног вода-носача, за прихватни вод (SRPS N.B4.920P).</t>
  </si>
  <si>
    <t>Испорука и постављање, потпоре за причвршћење  вода,  на зидовима објекта  (FL SRPS N.B4.925P).</t>
  </si>
  <si>
    <t>Набавка, испорука и полагање П/Ф заштитног проводника за изједначење потенцијала 25 м са шином за изједначење потенцијала у кутији (ŠIP) и повезивање са изложеним деловима</t>
  </si>
  <si>
    <t>Набавка, испорука и полагање PP00 1x16mm2 заштитног проводника за повезивање телекомуникационих ормана и ŠIP кутија и GŠIP.</t>
  </si>
  <si>
    <t>Набавка, испорука и полагање PP00 1x120mm2 заштитног проводника за изједначење потенцијала GRO до GŠIP</t>
  </si>
  <si>
    <t>Испорука и постављање громобранског стуба висине 6 м.</t>
  </si>
  <si>
    <t>Испорука и постављање уређаја за рано стартовање, 25микросекунди, сличан типу SATELIT ESE</t>
  </si>
  <si>
    <t>УКУПНО ГРОМОБРАНСКА НСТАЛАЦИЈА:</t>
  </si>
  <si>
    <t>Испитивање и израда извештаја за исправност целокупне електричне инсталације:</t>
  </si>
  <si>
    <t>РЕКАПИТУЛАЦИЈА ЕЛЕКТРОЕНЕРГЕТСКЕ ИНСТАЛАЦИЈЕ</t>
  </si>
  <si>
    <t>Испорука и монтажа изводног телефонског ормарића ITO са ранжирном и раставном реглетом 10x2. Комплетно опремљен.</t>
  </si>
  <si>
    <t>Испорука и полагање проводника сличних типу JH-ST-H 10х2х0,6 mm2 кроз гибљиву цев Ø 32 mm за везу ITO са BD и даље од BD до FD0, FD1 и FD11.</t>
  </si>
  <si>
    <t>Испорука и полагање проводника сличних типу F/FTP Cаt 6 LS0H 4x2xAWG23, редудантно, кроз гибљиву цев Ø 32 mm за везу ITO са BD и даље од BD до FD0, FD1 и FD11.</t>
  </si>
  <si>
    <t>Испорука и полагање проводника сличних типу F/FTP Cаt 6 LS0H 4x2xAWG23 у заштитну ПВ цев.</t>
  </si>
  <si>
    <t>Испорука, монтажа и повезивање утичница типа RJ45 Cat 6 FTP, комплет за уградњу у подне кутије или кутије на зиду.</t>
  </si>
  <si>
    <t>Испорука и монтажа кутије на зиду за уградњу две утичнице типа RJ45 Cat 6 FTP.</t>
  </si>
  <si>
    <t>Мерење на линковима и израда атеста кабловског система.</t>
  </si>
  <si>
    <t>Испорука и полагање VGA кабла, 15pin, комплет са конекторским елементима у заштитну ПВ цев.</t>
  </si>
  <si>
    <t>Испорука и полагање проводника сличних типу LiHCH 2x1mm2, за инсталацију озвучења у заштитну ПВ цев.</t>
  </si>
  <si>
    <t>Испорука, монтажа и повезивање VGA  и аудио прикључнице, комплет за уградњу у подне кутије или кутије на плафону.</t>
  </si>
  <si>
    <t>Испорука и монтажа кутије на плафону за уградњу VGA  и аудио прикључнице.</t>
  </si>
  <si>
    <t>Пуштање у рад система.</t>
  </si>
  <si>
    <t>УКУПНО ИНСТАЛАЦИЈА МУЛТИМЕДИЈЕ:</t>
  </si>
  <si>
    <t>Вађење стабла пречника до 20cm без сечења, са вађењем  корена. Рупу насути земљом са набијањем. Стабло утоварити на камион и засадити у парковској површини.
Обрачун по комаду стабла.</t>
  </si>
  <si>
    <t>Набавка, насипање и машинско набијање тампона од агрегата 4-8mm у слоју d=15cm, као подлоге за бехатон. У цену урачунати набијање земљане постељице до потребне збијености. Обрачун по m3.</t>
  </si>
  <si>
    <t xml:space="preserve">Набавка и постављање бехатона 40x40cm d=6cm, двослојног, беле и  црне боје, са кварцном завршном обрадом, преко припремљеног тампона. У цену улази набавка и уградња равнајућег слоја од песка d=5cm, фуговање ситним сувим песком, равнање и набијање бехатона вибро плочом са уграђеном силиконском гумом. Обрачун по m2. 
</t>
  </si>
  <si>
    <t>црне плоче</t>
  </si>
  <si>
    <t>беле (светло сиве) плоче - улазни плато</t>
  </si>
  <si>
    <t>Набавка и уградња вибропресованих бетонских ивичњака са површином од кварцног песка, димензија 7/20/50cm, сиве боје, постављених у слоју бетона d=20cm. Спојеве фуговати цементним малтером. Обрачун по m1.</t>
  </si>
  <si>
    <t>Набавка и уградња ливених бетонских ригола беле боје, димензија 25/35/8cm. Спојеве фуговати цементним малтером. Обрачун по m1.</t>
  </si>
  <si>
    <t>Израда подлоге од мршавог бетона од МB15 испод подне плоче, дебљине 6cm. Испод подлоге поставити слој PVC фолије, преко тампон слоја туцаника. Горњу површину бетонске подлоге изравнати, а бетон неговати.
Обрачун по m2 подлоге.</t>
  </si>
  <si>
    <t>Израда АБ темељних трака и темељног зида степеништа (главно степениште) марке МB30, армираних према статичком прорачуну. Веза са постојећим темељима се остварује анкерима. Постојећи бетон очистити четкама и опрати и премазати масом за С/Н везу бетона, према упутству произвођача. Бетон уградити и неговати по прописима. У цену улазе и оплата, подупирачи и помоћна скела.  
Обрачун по m3.</t>
  </si>
  <si>
    <t>Израда АБ подне плоче објекта дебљине 8cm марке МB30, армиране према статичком прорачуну. Веза са постојећим темељима се остварује анкерима. Тампон слој шљунка пре уградње бетона набити машинским путем на мин 30МPа. Бетон уградити и неговати по прописима. У цену улазе и оплата и помоћна скела.  
Обрачун по m3.</t>
  </si>
  <si>
    <t>Израда АБ приступних стаза објекта d=8cm марке МB30, неармиране. Испод приступних стаза, поставити слој PVC фолије преко тампон слоја туцаника набијеног машинским путем на 40 MPа. Падове извести од објекта. Бетон уградити и неговати по прописима. У цену улазе и оплата и помоћна скела.  
Обрачун по m2.</t>
  </si>
  <si>
    <t>Израда АБ платана објекта, марке МБ30. Израдити оплату и платна армирати према пројекту, детаљима и статичком прорачуну. Бетон уградити и неговати по прописима. У цену улазе и оплата и помоћна скела.  
Обрачун по m3.</t>
  </si>
  <si>
    <t>Израда коленасте АБ плоче главног степеништа заједно са газиштима d=18cm марке МБ30. Израдити оплату и армирати по пројекту, детаљима и статичком прорачуну.  Бетон уградити и неговати по прописима. У цену улазе и оплата и помоћна скела.  
Обрачун по m3.</t>
  </si>
  <si>
    <t xml:space="preserve">Набавка материјала и зидање спољних и унутрашњих зидова гитер блоковима у продужном малтеру. Дебљина зида d=19cm. Заједно са зидањем извести надвратнике, хоризонталне и вертикалне серклаже, као саставне делове зида, сем позиција које су дате статичким прорачуном.
Обрачун по m3.          </t>
  </si>
  <si>
    <t>Малтерисање равног и косог (испод степеништа) плафона објекта у два слоја, продужним малтером размере 1:3:9. Бетонске површине претходно испрскати цементним млеком. Први слој, грунт, радити продужним малтером дебљине слоја до 2cm од просејаног шљунка, "јединице" и креча. Малтер стално мешати да се кречно млеко не издвоји.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У цену улази и помоћна скела. 
Обрачун по m² малтерисане површине.</t>
  </si>
  <si>
    <t>Набавка, транспорт, радионичка израда и монтажа ограде степеништа од елоксираног алуминијума, према шемама браварије лист 17. У цену је урачуната монтажа са спојним средствима.
Обрачун по m1.</t>
  </si>
  <si>
    <t>Израда и постављање једнокрилних алуминијумских врата. Сви алуминијумски профили конструкције требају бити пластифицирани у тон RAL 9010. Оков I класе треба задовољити услове стандарда SRPS EN 13126. Уградити механизам за отварање са аутоматом за аутоматско затварање врата. Уградња сувим поступком преко подпрофила димензија 3x3cm испод елемента у зидарском отвору. Приликом уградње обавезна бртвила, гумени дихтунзи и покривне лајсне по целом обиму. Испорука врата финално обрађених и запакованих са рукохватом од алуминијумских цеви Ø40mm, бравом и кључем. Према шеми столарије лист 3.
Зидарска мера 101/320.
Обрачун по комаду врата.</t>
  </si>
  <si>
    <t>Израда и постављање једнокрилних металних противпожарних врата, са отпорношћу 60min, са комплетном опремом и атестима за ову врсту врата. Врата се постављају у челични довратник и боје белом бојом RAL9010. Крило врата је равно. Крило врата израдити од метала, дебљине лима мин. 1.5mm и обојити белом бојом RAL9010. Предвидети три шарке по крилу. Метална врата опремити сигурносном болцном и метлицом смештеном са унутрашње стране. Врата поседују аутомат за самозатварање, дихтунг ради бољег заптивања и бешумног отварања. Врата поседују електромагнетну браву са шифрираном контролом приступа, повезана на ПП и провални систем. Према шеми столарије лист 16.
Зидарска мера 91/213.5
Обрачун по комаду врата.</t>
  </si>
  <si>
    <t>Израда и постављање једнокрилних алуминијумских врата. Сви алуминијумски профили конструкције требају бити пластифицирани у тон  RAL 9010. Оков I класе треба задовољити стандарде  SRPS EN 13126. Уградити механизам за отварање са аутоматом за аутоматско затварање врата. Уградња сувим поступком преко подпрофила димензија  3x3cm испод елемента у зидарском отвору. Приликом уградње обавезна бртвила, гумени дихтунзи и покривне лајсне по целом обиму. Испорука врата финално обрађених и запакованих са рукохватом од алуминијумских цеви Ø40mm, бравом и кључем.
Зидарска мера 101/260.
Обрачун по комаду врата.</t>
  </si>
  <si>
    <t>Набавка и монтажа готових вертикалних термо панела од поцинкованог пластифицираног челичног лима са испуном од камене вуне d=12cm, квалитет Trimoterm FTV INVISIO 120 или одговарајуће, у нијанси RAL 9010. Панели морају задовољити следеће: 
1. Челични лим топло цинковати у сагласности са EN 10346, а додатно заштитити органском бојом у складу са поступком „coil-coating“ (DIN EN 10169/1).
2. Ватроотпорни фасадни панели са чистим минималистичким изгледом фасаде без видљивог причвршћивања. 
3. Панели су искључиво и једино са вертикалном уградњом, са "multi vario (X)", или одговарајућим профилом извана и глатким (G) изнутра. На угловима објекта, предвиђен је правоугаони прелаз. 
4. Топлотна проводљивост U [W/m²K] (EN 14509) 0.75 – 0.17.
Панели се монтирају на висини +0,25m до висине атике објекта +9,35m, са пресецањима (формирању "шлицева") у свему према цртежима фасада.
Приложити сертификат ватроотпорности за панел те сертификат свих техничких карактеристика панела. Приложити гаранцију на ватроотпорност, статику и термичку изолацију у трајању од 25 година. Обавезна примена свих прописаних уптстава за монтажу од стране произвођача. Панел је с обе стране заштићен са PVC фолијом, која се у монтажи одстрањује.  Панели се постављају вертикално преко челичне подконструкције која није саставни део позиције и посебно је обрачуната. У цену обухватити  све  потребне лимарске опшивке (упуштени делови фасаде - коси и вертикални "шлицеви", око фасадних отвора, атике, окапнице парапета и сл.), потребне за завршно опшивање фасаде, као и готове типске угаоне елементе Л облика у систему фасаде  и сав вијчани и заптивни материјал. Све опшивке су израђене од челичног, поцинкованог па пластифицираног лима у боји фасаде. Радити према детаљима у пројекту и према детаљима одабраног извођача. Пплан монтаже панела (у складу са изгледима) и извођачке детаље морају бити припремљени од стране извођача радова.
Обрачун по m2 уграђених панела. У ставку укључен сав спојни, бртвени и причврсни материјал.</t>
  </si>
  <si>
    <t>Опшивање слемена објекта поцинкованим пластифицираним лимом, d=0,6mm у нијанси RAL 9010. Опшав се састоји из два лима: слемењак - развијене ширине до 500mm и подслемењак - развијене ширине до 250mm. Опшивање извести по детаљима и упутству пројектанта и одабраног произвођача. 
Обрачун по m1 слемена.</t>
  </si>
  <si>
    <t>Опшивање атике објекта поцинкованим пластифицираним лимом, d=0,6mm у нијанси RAL 9010. Опшав се састоји из лима развијене ширине до 500mm. Опшивање извести по детаљима и упутству пројектанта и одабраног произвођача. 
Обрачун по m1 ивице атике.</t>
  </si>
  <si>
    <t>Опшивање атике светларника поцинкованим пластифицираним лимом, d=0,6mm у нијанси RAL 9010. Опшав се састоји из лима развијене ширине до 500mm. Опшивање извести по детаљима и упутству пројектанта и одабраног произвођача. 
Обрачун по m1 ивице атике.</t>
  </si>
  <si>
    <t>Опшивање везе атике и кровног термо панела поцинкованим пластифицираним лимом, d=0,6mm у нијанси RAL 9010. Опшав се састоји из лима развијене ширине до 500mm. Опшивање извести по детаљима и упутству пројектанта и одабраног произвођача. 
Обрачун по m1.</t>
  </si>
  <si>
    <t>Опшивање везе атике светларника и кровног термо панела поцинкованим пластифицираним лимом, d=0,6mm у нијанси RAL 9006. Опшав се састоји из лима развијене ширине до 500mm. Опшивање извести по детаљима и упутству пројектанта и одабраног произвођача. 
Обрачун по m1.</t>
  </si>
  <si>
    <t>Израда и монтажа лежећег олука од поцинкованог лима, развијене ширине до 1250mm, d=0,6mm. Олуке спајати нитнама, једноредно са максималним раyмаком 3cm и  летовати калајем од намање 40%.
Обрачун по m1 олука.</t>
  </si>
  <si>
    <t>Израда и монтажа уводних лимова лежећег олука од поцинкованог лима, развијене ширине до 200mm, d=0,6mm. Монтажу извести по пројекту, детаљима и упутству пројектанта. 
Обрачун по m1 олука.</t>
  </si>
  <si>
    <t>Израда и монтажа снегобрана лежећег олука од поцинкованог пластифицираног лима, развијене ширине до 333mm, d=0,6mm у нијанси RAL9006. Монтажу извести по пројекту, детаљима и упутству пројектанта. 
Обрачун по m1 снегобрана.</t>
  </si>
  <si>
    <t>Набавка материјала, израда и монтажа одводних олучних вертикала  развијене ширине до 500мм, 12x12cm, d лима=0,6mm у боји RAL 9006. Делове олучних цеви увући један у други минимум 50 mm и залепити барсилом. Обујмице са држачима поставити на размаку од 200cm. Преко обујмици поставити украсну траку. Олучна вертикала мора бити удаљена од зида минимум 20mm. 
Обрачун по m1 олучне вертикале.</t>
  </si>
  <si>
    <t>Опшивање спојева панела настрешнице поцинкованим пластифицираним лимом, d=0,6mm у нијанси RAL 9010. Опшав се састоји из лима развијене ширине до 500mm. Опшивање извести по детаљима и упутству пројектанта и одабраног произвођача. 
Обрачун по m1.</t>
  </si>
  <si>
    <t xml:space="preserve">Набавка, транспорт и израда хидроизолације еластичним двокомпонентним цементним премазом за хидроизолацију. Хидроизолациони премаз нанети на ободне зидове у приземљу до висине h=30cm, унутар санитарних чворова и чајне кухиње до висине h=20cm и спољног степеништа. Подлогу припремити да буде чврста, чиста, без прашине и сува. Хидроизолациони премаз припремити и нанети по упутству произвођача.
Обрачун се врши по m2 обрађене површине.
</t>
  </si>
  <si>
    <t xml:space="preserve">Набавка и нанос заштитних премаза и репаратурних материјала на постојећој ИМС конструкцији (стубови, таванице, ивични носачи) квалитета Sika или одговарајуће. Процес би се састојао у примени заштитиног премаза од корозије и с-н веза SikaMonoTop 910N или одговарајуће, затим репаратурног малтера SikaMonoTop620 или одговарајуће. Нанети завршни премаз за бетон Sikagard 680 S или одговарајуће. Како није могуће пре чишћења конструкције констатовати право стање, за предмер се узима површина 30% постојеће површине ИМС конструкције коју је потребно третирати.  
Обрачун се врши по m2 обрађене површине.
</t>
  </si>
  <si>
    <t xml:space="preserve">Набавка и постављање подне звучне изолације Termosilеnt или одговарајуће, d=2cm, за формирање пливајућег пода. Траке звучне изолације поставити и вертикално дуж целог обима просторија до подне облоге. Након формирања цементног естриха, траке исећи у висини завршетка естриха.
Обрачун се врши по m2 пода.
</t>
  </si>
  <si>
    <t>Израда цементне кошуљице просечне дебљине d=10cm, као подлоге за самолив (пливајући под). Уградњу вршити машинским путем. Кошуљицу армирати арматурном мрежом Q84mm са преклопом мрежа у свим правцима и фибер - влакнима. Завршна обрада машинским путем (хеликоптер). Малтер за кошуљицу справити са просејаним шљунком  "јединицом", размере 1:3 и неговати је док не очврсне. Минимална количина цемента 350kg/m3. Пре уградње кошуљице поставити звучне изолације преко међуспратне таванице и ободно по просторијама, тако да цементна кошуљица нема додира са осталом конструкцијом. Контрола равноће ласером или летвом равњачом L=4'. Дилатације у цементној кошуљици извести  у правцу оса објекта у оба смера.
Обрачун се врши по m2 кошуљице.</t>
  </si>
  <si>
    <t>Израда цементне кошуљице просечне дебљине d=5cm, као подлоге за подну керамику (пливајући под). Уградњу вршити машинским путем. Кошуљицу армирати Шулц мрежом Ø3/50mm са преклопом мрежа од 100mm у свим правцима и фибер - влакнима. Завршна обрада машинским путем (хеликоптер). Малтер за кошуљицу справити са просејаним шљунком  "јединицом", размере 1:3 и неговати је док не очврсне. Пре уградње кошуљице поставити звучне изолације преко међуспратне таванице и ободно по просторијама, тако да цементна кошуљица нема додира са осталом конструкцијом. На пројектованим местима извести падове према сливницима. Дилатације у цементној кошуљици извести између сваке просторије, и на свим местима где је дужина или ширина цементне кошиљице без дилатације већа од 5m. 
Обрачун се врши по m2 кошуљице.</t>
  </si>
  <si>
    <t>Израда цементне кошуљице просечне дебљине d=4cm, као подлоге за подну керамику. Уградњу вршити машинским путем. Кошуљицу армирати фибер - влакнима.  Дилатације у цементној кошуљици извести између сваке просторије, и на свим местима где је дужина или ширина цементне кошиљице без дилатације већа од 5m. Завршна обрада машинским путем (хеликоптер). 
Обрачун се врши по m2 кошуљице.</t>
  </si>
  <si>
    <t>Набавка материјала и израда слепог холкера од цементног малтера по обиму подова у санитарним чворовима и чајној кухињи, испод хидроизолације.
Обрачун по m¹.</t>
  </si>
  <si>
    <t>Нивелисање спољног степеништа у цементном малтеру дебљине 2-3cm. Газишта нивелисати до пројектованих висина пењања, чела извести равно. Финална обрада спољних степеника је противклизна керамика.  Малтер за кошуљицу справити са просејаним шљунком  "јединицом", размере 1:3 и неговати је док не очврсне. 
Обрачун се врши по m2 развијене површине.</t>
  </si>
  <si>
    <t>Обрада подова стрељане саморавнајућим двокомпонентним епоксидним премазом дебљине 2-3mm са посипом кварцног песка, у боји по избору пројектанта (зелена у простору 2а и 2c и бела у просторима 2b и 2d) класе квалитета Sikafloor или одговарајуће. Прајмер се наноси на припремљену подлогу употребом краткодлаког мохер ваљка или гуменог шибера. Наношење епоксидног глета уз додатак филера или кварца гранулације до 0.1mm у односу 1:1.
Обрачун по m2 обрађене површине.</t>
  </si>
  <si>
    <t>Бела</t>
  </si>
  <si>
    <t>Обрада подова дрвеном подном облогом квалитета Tarkett Т-lock или одговарајуће, дезена "Pearl Dubai" или одговарајуће даске од јасена. Даска 2215 mm x 164 mm са 2 оборене вилице, средње очеткан.
Обрачун по m2 обрађене површине.</t>
  </si>
  <si>
    <t>Набавка и постављање поднe неглазиране порцеланске керамике у простору улаза у објекат и на спрату (нпр. Agrob Buchtal Bosco типа "Cream white" или одговарајуће), алтернативно гранитне керамике I класе (нпр. "Casalgrande granitogres architecture white" или одговарајуће) димензија 60x60cm, дебљине cca 10,5mm, противклизна, киселоотпорна, лепљена флексибилним цементним лепком према упутству произвођача. Фуговање извршити одговарајућом фуг масом 3mm (+/-1mm) светло сиве боје. По ободу просторија поставити соклу висине 30cm (нпр. "Casalgrande granitogres architecture black" или одговарајућу антрацит нијансе).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обрађеног пода.</t>
  </si>
  <si>
    <t>под</t>
  </si>
  <si>
    <t>сокла</t>
  </si>
  <si>
    <r>
      <t>m</t>
    </r>
    <r>
      <rPr>
        <vertAlign val="superscript"/>
        <sz val="12"/>
        <rFont val="Times New Roman"/>
        <family val="1"/>
      </rPr>
      <t>1</t>
    </r>
  </si>
  <si>
    <t>Набавка и постављање поднe гранитне керамике  I класе (нпр. "Casalgrande granitogres archi. light ivory" или одговарајуће) димензија 60x60cm, дебљине cca 10,5mm, противклизна, киселоотпорна, лепљена флексибилним цементним лепком према упутству произвођача. Фуговање извршити одговарајућом фуг масом 3mm (+/-1mm) светло сиве боје. По ободу просторија поставити соклу висине 30cm (нпр. "Casalgrande granitogres Gallipoli" или одговарајуће).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обрађеног пода.</t>
  </si>
  <si>
    <t>Набавка и постављање поднe керамике  I класе (нпр. "Casalgrande granitogres granito 2 Gallipoli" или одговарајуће) димензија 30x30cm, дебљине cca 10,5mm, противклизна, киселоотпорна, лепљена флексибилним цементним лепком према упутству произвођача. Фуговање извршити одговарајућом фуг масом 3mm (+/-1mm) светло сиве боје. По ободу просторија поставити соклу висине 30cm (нпр. "Casalgrande granitogres Gallipoli" или одговарајуће).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обрађеног пода.</t>
  </si>
  <si>
    <t>Набавка и постављање прелазне прохромске лајсне типа "Winatec" DK или одговарајуће, висине cca 10mm и ширине cca 50mm. Лајсна се поставља између санитарних чворова комуникационих површина. Лепљење извршити одговарајућим силиконским лепком за ту врсту радова типа "Sikasil-C" или одговарајући.
Обрачун се врши по m1 уграђене лајсне.</t>
  </si>
  <si>
    <t>Набавка и постављање керамичких плочица приступог спољног степеништа са платоа базена, беле боје, дебљине 20mm, противклизна, коселоотпорна, на лепак, фуга 3mm (+/-1mm), у боји плочице. На споју облоге чела и газишта поставити системску ALU противклизну лајсну.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обрађене површине.</t>
  </si>
  <si>
    <t>Набавка и постављање керамике приступне спољне рампе, беле боје, дебљине 20mm, противклизна, коселоотпорна  (нпр. "Casalgrande pietre native krblock avorio" или одговарајуће), димензијa 60х60cm. Лепљење флексибилним цементним лепком, фуга 3mm (+/-1mm), у боји плочице. На споју облоге чела и газишта поставити системску ALU противклизну лајсну.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обрађене површине.</t>
  </si>
  <si>
    <t>Набавка и постављање керамичких плочица унутрашњег степеништа, беле боје, дебљине 9mm, противклизна, коселоотпорна, на лепак, фуга 3mm (+/-1mm), у боји плочице. На споју облоге чела и газишта поставити системску ALU противклизну лајсну. У цену урачунати све неопходне материјале  потребне за финално обрађен под, као што су крстићи за дистанцирање фугни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обрађене површине.</t>
  </si>
  <si>
    <t>Набавка и постављање зидних керамичких плочица које се постављају до висине од 210cm унутар санитарних чворова и до висине 150 cm у чајној кухињи. Плочице димензија 30х60х1cm (нпр. Casalgrande "Neutra Sabbia" или одговарајуће). Фуговање 3mm (+/-1mm) извршити одговарајућом фуг масом у светло сивој боји. На свим угловима поставити PVC лајсне у боји керамике. У цену урачунати све неопходне материјале  потребне за финално обрађен под, као што су PVC лајсне и слично. Извођач радова је обавезан да, по завршетку радова инвеститору остави 10% предвиђене керамике због касније замене или поправке оштећене керамике.  Ова површина од 10% не улази у обрачун. 
Обрачун се врши по m2 финално обрађене површине.</t>
  </si>
  <si>
    <t>Преградни зидови 75/125mm са металном потконструкцијом двослојно обложеном плочама (нпр. Rigips RB 12,5 mm или одговарајуће)</t>
  </si>
  <si>
    <t>КАРАКТЕРИСТИКЕ КОЈЕ ПРЕГРАДА МОРА ЗАДОВОЉИТИ:</t>
  </si>
  <si>
    <t>Противпожарна заштита: F 30-А (са 5 cm минералне вуне)</t>
  </si>
  <si>
    <t xml:space="preserve">Максимална висина зида: 4,25m </t>
  </si>
  <si>
    <t>Преградни зидови отпорни на пожар F120 тип 75/125 mm, са металном потконструкцијом troслојно обложеном ГК ватроотпорним RF плочама 12,5 mm (нпр. Rigips или одговарајуће)</t>
  </si>
  <si>
    <t>За електрорадове користе се Rigips или одговарајуће дозне. Спољни углови се штите алуминијумском угаоном заштитном шином или Аlux траком. Спојеви плоча се испуњавају, бандажирају траком и глетују помоћу масе за испуну спојева.</t>
  </si>
  <si>
    <t>Обрачун по m2 комплет монтираног зида према датом опису.</t>
  </si>
  <si>
    <t>Противпожарна заштита: F30-А (са 5 cm минералне вуне)</t>
  </si>
  <si>
    <t xml:space="preserve">Максимална висина зида: 4,25 m </t>
  </si>
  <si>
    <t xml:space="preserve">Т1
Спуштени плафон са металном потконструкцијом квалитета Rigips или одговарајуће. 
Спуштени плафон изводи се са CD/UD потконструкцијом и Rigips RD или одговарајућим плочама дебљине 12,5 mm, које се причвршћују машинским вијцима. Потконструкција се састоји од CD профила 27/60/27 mm, који се постављају у два правца (роштиљ конструкција) и UD профила 27/28/27mm, који се постављају по ободу. Качење профила за плафон може бити изведено преко држача (дистанцера), вешаљке са федером или нонијус држача. На UD профиле лепи се трака за звучну изолацију. Размак CD профила на које се каче плоче је 50 cm, а размак између носећих CD профила је 100 cm. За унакрсно повезивање CD профила користе се крстасте спојнице. CD профили се настављају помоћу профилне спојнице.
</t>
  </si>
  <si>
    <t xml:space="preserve">Ригипс влагоотпорни спуштени плафон изводи се са црном специјалном влагоотпорном CD/UD потконструкцијом и Rigips или одговарајућим влагоотпорним RBI плочама дебљине 12,5 mm, које се причвршћују Rigips или одговарајућим машинским вијцима. Потконструкција се састоји од влагоотпорних CD профила 27/60/27 mm, који се постављају у два правца (роштиљ конструкција) и влагоотпорног UD профила    27/28/27mm. Качење профила за плафон може бити изведено преко влагоотпорних држача (дистанцера), влагоотпорне вешаљке са федером или влагоотпорног нонијус држача. На влагоотпорне UD профиле лепи се трака за звучну изолацију. Размак CD профила на које се каче плоче је 50cm, а размак између носећих CD профила је 100cm. За унакрсно повезивање CD профила користе се влагоотпорне крстасте спојнице. </t>
  </si>
  <si>
    <t>CD профили се настављају помоћу влагоотпорне профилне спојнице. За заштиту од пожара употребљавају се комбиноване Rigips RFI или одговарајуће ватроотпорне-влагоотпорне плоче. Спојеви плоча се испуњавају, бандажирају траком и глетују помоћу Rigips Vario Impregniert или одговарајуће влагоотпорне масе за испуну спојева.</t>
  </si>
  <si>
    <t>Противпожарна заштита: Ф30-А (са РБ плочама 15 mm)</t>
  </si>
  <si>
    <t>Бојење са глетовањем унутрашњих зидова, акрилним бојама, по избору пројектанта. Све површине брусити, импрегнирати и китовати мања оштећења. Предбојити и исправити тонираним дисперзионим китом, а затим бојити акрилном бојом и други пут. У цену улази и радна скела.
Обрачун се врши по m2 обојене површине.</t>
  </si>
  <si>
    <t>Бојење са глетовањем плафона објекта, акрилним бојама, по избору пројектанта. Све површине брусити, импрегнирати и китовати мања оштећења. Предбојити и исправити тонираним дисперзионим китом, а затим бојити акрилном бојом и други пут. У цену улази и радна скела.
Обрачун се врши по m2 обојене површине.</t>
  </si>
  <si>
    <t>Израда и постављање двокрилних симетричних пуних АЛУ улазних врата у нијанси РАЛ 9010. Отварање врата око бочних вертикалних оса. Крила врата снабдети аутоматима за самозатварање. Врата израдити према шеми столарије лист 1. Врата дихтовати према упутству произвођача.
Зидарска мера 200x305
Обрачун се врши по комаду.</t>
  </si>
  <si>
    <t>Израда и постављање једнокрилних врата са противпожарном отпорношћу 60мин. Врата израдити према шеми столарије лист 15. Врата дихтовати према упутству произвођача.
Зидарска мера 91x213.5
Обрачун се врши по комаду.</t>
  </si>
  <si>
    <t>Израда и постављање једнокрилних врата са противпожарном отпорношћу 30мин. Врата израдити према шеми столарије лист 13. Врата дихтовати према упутству произвођача.
Зидарска мера 101x213.5
Обрачун се врши по комаду.</t>
  </si>
  <si>
    <t>Израда и постављање једнокрилних врата са противпожарном отпорношћу 30мин. Врата израдити према шеми столарије лист 12. Врата дихтовати према упутству произвођача.
Зидарска мера 121x300
Обрачун се врши по комаду.</t>
  </si>
  <si>
    <t>Израда и постављање једнокрилних врата. Врата израдити према шеми столарије лист 26. Врата дихтовати према упутству произвођача.
Зидарска мера 81x213.5
Обрачун се врши по комаду.</t>
  </si>
  <si>
    <t>Израда и постављање једнокрилних врата. Врата израдити према шеми столарије лист 25. Врата дихтовати према упутству произвођача.
Зидарска мера 91x213.5
Обрачун се врши по комаду.</t>
  </si>
  <si>
    <t>Израда и постављање једнокрилних врата за хендикепиране. Врата израдити према шеми столарије лист 24. Врата дихтовати према упутству произвођача.
Зидарска мера 100x213,5
Обрачун се врши по комаду.</t>
  </si>
  <si>
    <t>Израда и постављање једнокрилног прозора. Прозор израдити према шеми столарије лист 4. Прозор дихтовати према упутству произвођача.
Зидарска мера 60x80
Обрачун се врши по комаду.</t>
  </si>
  <si>
    <t>Израда и постављање трокрилног прозора са свим покретним крилима. Прозор израдити према шеми столарије лист 6. Прозор дихтовати према упутству произвођача.
Зидарска мера 300x150
Обрачун се врши по комаду.</t>
  </si>
  <si>
    <t>Израда и постављање стаклене траке са једним фиксним и два покретна крила. Стаклену траку израдити према шеми столарије лист 5. Прозор дихтовати према упутству произвођача.
Зидарска мера 75x430
Обрачун се врши по комаду.</t>
  </si>
  <si>
    <t>СТАКЛЕНЕ ПРЕГРАДЕ</t>
  </si>
  <si>
    <t>Израда и постављање стаклене ветробранске преграде са двоје двокрилних стаклених врата квалитета DEKO FG1290 или одговарајуће. Конструкција преграде је од алуминујумских профила са испуном од стакла отпорног на ломљење, нијанса RAL7024 и вратима нијанса RAL7016. Покретни део су двокрилна врата са двоструким застакљењем 10+10mm, према детаљу произвођача. По вертикалним ивицама на спојевима са зидом поставити алуминијумски U профил.
Преграду израдити према шеми столарије, лист 18. Врата дихтовати према упутству произвођача. 
Зидарска мера 735x305.
Обрачун се врши по m2.</t>
  </si>
  <si>
    <t xml:space="preserve">Набавка, транспорт и монтажа фасадних, зид завеса, од алуминијумских профила са термичким прекидом система SCHUECO FW 60+ или одговарајуће. 
1. Ширина профила 60mm, а на спојевима фасадних поља на спољњој страни , видљиве су покривне капе од алуминијума, правоугаоног облика и ненаглашене геометрије (дубине 15-20mm), према шеми столарије лист бр. 6 и 7. 
2. Вертикални и хоризонтални профили основне конструкције зид завесе морају бити са унутрашње стране у равни.
3. Коефицијент провођења топлоте за ALU конструкцију је Uc&lt;1,8 W/m2К. 
Везу алу конструкције и грађевинског елемента остварити помоћу алуминијумских или челичних галванизованих поцинкованих анкера а уз сагласност одговорног лица. Спољна заштита профила је пластификација у нијанси RAL 7024. Унутар фасадних позиција предвиђени су интегрисани отварајући прозори. 
</t>
  </si>
  <si>
    <t>Набавка и уградња хидрауличног мини лифта за особе са посебним потребама, са металном конструкцијом и панорамском (стакленом) изведбом и 1 станицом. Висина подизања на 4.5m. 
Лифт покреће хидраулични агрегат повезан са цилиндром. Хидраулични агрегат са групом управљања, може се опционо сместити унутар управљачког ормара, чиме се прибегава техничком решењу лифта без стројарнице, односно уштеди простора. Управљачки ормар се може сместити у нивоу било које етаже, на максималној удаљености до 15 m од кабине лифта..
 Техничке карактеристике: 
- носивост: 350kg
- брзина вожње: 0,63 m/s
- унутрашње димензије кабине: Š 1100 x D 1250 mm
- димензије возног окна: Š 1400 x D 1450 mm
- димензије врата возног окна: Š 900 x V 2000 mm
- висина подизања 4,5 m
- дубина јаме возног окна лифт: 100 mm
- надвишење возног окна лифт: 2450 mm
Обрачун се врши по комаду комплет монтираног лифта са вратима на приступним станицама.</t>
  </si>
  <si>
    <t>XVII</t>
  </si>
  <si>
    <t>РАДОВИ НА ПРОХОДНОЈ ТЕРАСИ:</t>
  </si>
  <si>
    <t>Набавка и монтажа готових вертикалних термо панела од поцинкованог пластифицираног челичног лима са испуном од камене вуне d=6cm, квалитет Trimoterm FTV INVISIO 60 или одговарајуће, у нијанси RAL 9010. Панели се постављају на постојећу фасаду од пуне фасадне опеке, са обезбеђењем слоја за проветравање. Панели морају задовољити следеће: 
1. Челични лим топло цинковати у сагласности са EN 10346, а додатно заштитити органском бојом у складу са поступком „coil-coating“ (DIN EN 10169/1).
2. Ватроотпорни фасадни панели са чистим минималистичким изгледом фасаде без видљивог причвршћивања. 
3. Панели су искључиво и једино са вертикалном уградњом, са "multi vario (X)", или одговарајућим профилом извана и глатким (G) изнутра. На угловима објекта, предвиђен је правоугаони прелаз. 
4. Топлотна проводљивост U [W/m²K] (EN 14509) 0.75 – 0.17.
Панели се монтирају на висини +0,25m до висине атике објекта +4,55m, у свему према цртежима фасада.
Приложити сертификат ватроотпорности за панел те сертификат свих техничких карактеристика панела. Приложити гаранцију на ватроотпорност, статику и термичку изолацију у трајању од 25 година. Обавезна примена свих прописаних уптстава за монтажу од стране произвођача. Панел је с обе стране заштићен са PVC фолијом, која се у монтажи одстрањује.  Панели се постављају вертикално преко челичне подконструкције која није саставни део позиције и посебно је обрачуната. У цену обухватити  све  потребне лимарске опшивке (око фасадних отвора, атике, окапнице парапета и сл.), потребне за завршно опшивање фасаде, као и готове типске угаоне елементе Л облика у систему фасаде  и сав вијчани и заптивни материјал. Све опшивке су израђене од челичног, поцинкованог па пластифицираног лима у боји фасаде. Радити према детаљима у пројекту и према детаљима одабраног извођача. Пплан монтаже панела (у складу са изгледима) и извођачке детаље морају бити припремљени од стране извођача радова.
Обрачун по m2 уграђених панела. У ставку укључен сав спојни, бртвени и причврсни материјал.</t>
  </si>
  <si>
    <t>Набавка и монтажа структуралне стаклене ограде према шеми столарије лист бр.7. Стаклена ограда се фиксира за подлогу на доњој страни, тачкасто, уз помоћ конектора. Елегантан носач монтира се на хоризонталну површину. Носач стакла не захтева посебан режим одржавања, где је главна носећа конструкција прекривена опшивком од алуминијумског профила у високом сјају. стаклене ограде. 
Обрачун се врши по m1</t>
  </si>
  <si>
    <t>УКУПНО РАДОВИ НА ПРОХОДНОЈ ТЕРАСИ:</t>
  </si>
  <si>
    <t>11/600-400</t>
  </si>
  <si>
    <t>22/300-400</t>
  </si>
  <si>
    <t>22/900-600</t>
  </si>
  <si>
    <t>22/600-1400</t>
  </si>
  <si>
    <t>22/600-800</t>
  </si>
  <si>
    <t>22/600-600</t>
  </si>
  <si>
    <t>Славина ПиП (мини)</t>
  </si>
  <si>
    <t>Предвиђа се износ 50% од позиције 1.6</t>
  </si>
  <si>
    <t>Предвиђа се износ 50% од позиције 1.9</t>
  </si>
  <si>
    <t>Предвиђа се износ 30% од позиције 1.11</t>
  </si>
  <si>
    <t>ПВЦ цеви за одвод кондензата вентилатор конвектора</t>
  </si>
  <si>
    <t>м</t>
  </si>
  <si>
    <t>Канали за развод ваздуха израђени од поцинкованог лима са спојним заптивним материјалом и носачима. Еластичне везе са каналским јединицама и кутијама анемостата укључене у цену,</t>
  </si>
  <si>
    <t xml:space="preserve">Улазни елемент свежег одн, излазни елемент отпадног ваздуха за уградњу на крову израђени од лима пресвученог пластиком димензија 400х400х1,500мм са мрежицом на улазном отвору. Носећа конструкција укључена у цену.  </t>
  </si>
  <si>
    <t>Чишћење цеви, основна заштита (минијум)  и топлотна изолација материјалом затворене ћелијске структуре („Termoflex“). Део цевовода изнад крова се додатно штити са 30mm минералне вуне у омотачу од алу - лима. Помоћни и спојни материјал укључени у цену.</t>
  </si>
  <si>
    <t>Пробијање отвора у зидовима и међуспратној конструкцији за пролаз канала за вентилацију и пролаз цевне мреже, испитивање  инсталације на непропусност,  урегулисавање система вентилације и грејања са израдом извештаја о испитивању, пројекат изведеног стања, предаја инсталација Предвиђа се износ</t>
  </si>
  <si>
    <t>кг</t>
  </si>
  <si>
    <t>4.3.</t>
  </si>
  <si>
    <t>Канали за отпадни ваздух израђени од алу лима 0,7mm. У цену урачунати вешалице и сав ситан потрошни спојни и запривни материјал потребан за монтажу канала.</t>
  </si>
  <si>
    <t>4.4.</t>
  </si>
  <si>
    <t>4.5.</t>
  </si>
  <si>
    <t>Потопна пумпа отпадне воде „TS-300S“ ca V=1m3/h, p=40Kpa N=0,3KW,  220V,са главним прекидачем</t>
  </si>
  <si>
    <t>Пробијање отвора у зидовима и међуспратној конструкцији за пролаз цеви, испитивање  инсталације на непропусност, опрема аутоматске регулације инсталација и урегулисавање система , пројекат изведеног стања, предаја инсталација. Предвиђа се износ</t>
  </si>
  <si>
    <t>Машински радови (предизоловане цеви, лукови, предизоловани вентили, термоскупљајуће спојнице, еластичне облоге, пролази кроз зид, испитивање чврстоће и непропусности, радиографија)</t>
  </si>
  <si>
    <t>Грађевински радови (обележавање трасе, сечење, ископ – машински и ручни, одвоз вишка земље, песак, затрпавање, шљунак, довођење терена и првобитно стање)</t>
  </si>
  <si>
    <t>Испорука и полагање проводника сличних типу NAYY 4x240mm² у рову за прикључење објекта и у зид испод малтера у заштитну ПВ цев за директну електричну инсталацију од KPK  до GRO.</t>
  </si>
  <si>
    <t>Ископ рова за прикључне каблове, каблове осветљења и уземљиваче стубова у земљишту до IV категорије. Постављање на дну рова постељице од зрнасте земље у два слоја испод и изнад кабла односно уземљивача од по 10cm. Постављање ПВЦ траке за упозорење. Затрпавање рова са набијањем земље у слојевима. Утовар и одвоз вишка земље на депонију. Димензије рова 0.4x0.8 m</t>
  </si>
  <si>
    <t>Зелена</t>
  </si>
  <si>
    <t>Израда и постављање алуминијумске роло-решетке, саћасте мреже 185x120 mm (алтернативно 140х100mm). Роло мрежа се израђује од жице 8mm, причвршћене жабицама од поцинкоцаног лима. Пре закивања, жица се пластифицира, како би била заштићена од корозије и испод жабица. Тон RAL9010, управљање ручно. Могућа каснија уградња мотора за аутоматизацију, што није предмет овог предмера.
Зидарска мера 200/300.
Обрачун по комаду.</t>
  </si>
  <si>
    <t>Израда и постављање стаклене преграде са једним једнокрилним стакленим вратима квалитета DEKO FG 1290 или одговарајуће. Конструкција преграде је од алуминујумских профила са испуном од стакла отпорног на ломљење, нијанса RAL7024 и вратима нијанса RAL7016. Покретни део су једнокрилна врата са двоструким застакљењем 10+10mm, према детаљу произвођача. По вертикалним ивицама на спојевима са зидом поставити алуминијумски U профил.
Преграду израдити према шеми столарије, лист 19а. Врата дихтовати према упутству произвођача.
Зидарска мера 310+280+210/320.
Обрачун се врши по m2.</t>
  </si>
  <si>
    <t>Израда и постављање стаклене фиксне преграде квалитета DEKO FG 1290 или одговарајуће. Конструкција преграде је од алуминујумских профила са испуном од стакла отпорног на ломљење, нијанса RAL7024 и вратима нијанса RAL7016. Преграда је са двоструким застакљењем 10+10mm, према детаљу произвођача. По вертикалним ивицама на спојевима са зидом поставити алуминијумски U профил. Преграду израдити према шеми столарије, лист 19c. Врата дихтовати према упутству произвођача.
Зидарска мера 75x320.
Обрачун се врши по m2.</t>
  </si>
  <si>
    <t xml:space="preserve">Израда и постављање стаклене преграде са једним једнокрилним стакленим вратима квалитета DEKO FG 1290 или одговарајуће. Конструкција преграде је од алуминујумских профила са испуном од стакла отпорног на ломљење, нијанса RAL7024 и вратима нијанса RAL7016. Покретни део су једнокрилна врата са двоструким застакљењем 10+10mm, према детаљу произвођача. По вертикалним ивицама на спојевима са зидом поставити алуминијумски U профил.
Преграду израдити према шеми столарије, лист 19b. Врата дихтовати према упутству произвођача.
Зидарска мера 370/320.
Обрачун се врши по m2.
</t>
  </si>
  <si>
    <t>Застакљивање трослојним, термоизолационим сигурносним стакло пакетом типа Saint Gobain или одговарајуће. Дистанцер у стаклу треба бити појачаног термичког својства. Оков треба да буде системски одговарајућег, врхунског, квалитета. Сви детаљи у пројекту треба да су у складу са каталозима произвођача. Конструкција, стакло и термика морају да поседују одговарајуће атесте. Обрачун се врши по m2.</t>
  </si>
  <si>
    <t xml:space="preserve">КАРАКТЕРИСТИКЕ
Изолациона моћ: RWR до 26 dB
Противпожарна заштита: F30-А (са RF плочама 2x12,5 mm)
Маса: око  14 kg/m2 
Постављање у простору стрељане
</t>
  </si>
  <si>
    <t>Облагање зидова - суво малтерисање гипс-картонским плочама d=12,5mm типа Rigips или одговарајуће. ГК плоче се причвршћују везивом на масивне зидове као суви малтер. Зид се прекрива пуном висином, од пода до плафона. Разводне кутије, прекидачи и утичнице постављају се тако да им спољашња ивица штрчи око 2cm испред зида.  На полеђини по мери изрезане плоче, наноси се везиво припремљено према фабричком упутству. Везиво се наноси поред уздужних ивица у облику испрекидане траке а у пољу тачкасто. На доњој ивици, везиво се наноси пуном ширином плоче. Спојеви плоча се испуњавају, бандажирају траком и глетују помоћу масе за испуну спојева. Спољни углови се штите алуминијумском угаоном заштитном шином или Alux траком.
Обрачун по m2</t>
  </si>
  <si>
    <t xml:space="preserve">Т2
Спуштени акустични плафон са металном потконструкцијом квалитета Rigips Rigiton или одговарајуће. 
Спуштени плафон изводи се са CD/UD потконструкцијом и специјалним перфорираним плочама за апсорпцију звука дебљине 12,5 mm, које се причвршћују машинским вијцима. Потконструкција се састоји од CD профила 27/60/27 mm, који се постављају у два правца (роштиљ конструкција) и UD профила 27/28/27mm, који се постављају по ободу. Качење профила за плафон може бити изведено преко држача (дистанцера), вешаљке са федером или нонијус држача. На UD профиле лепи се трака за звучну изолацију. Размак CD профила на које се каче плоче је 50 cm, а размак између носећих CD профила је 100 cm. За унакрсно повезивање CD профила користе се крстасте спојнице. CD профили се настављају помоћу профилне спојнице. Плоче се монтирају тако да фуге формирају крст. Перфорације се морају усагласити на спојевима плоча. Спојеви плоча се формирају лепљењем чеоних ивица без испуњавања и бандажирања.
</t>
  </si>
  <si>
    <t>П4</t>
  </si>
  <si>
    <t>Акустично облагање зидова стрељане.</t>
  </si>
  <si>
    <t>Звучноизолационо облагање зидова у простору стрељане. Облагање зидова се врши помоћу CD/UD профила система Rigips или одговарајуће, специјалних елемената подконструкције за звучну изолацију и RB плочама дебљине 12,5 mm које се причвршћују машинским вијцима. Подконструкција се састоји од  хоризонталних UD и вертикалних CD профила причвршћених на зид држачима-дистанцерима дужине 30 mm или 60 mm. На UD профила се лепи трака за звучну изолацију. Држачи се монтирају на хоризонталном растојању од 60cm и вертикалном маскимално 130cm. За заштиту од пожара, топлотну и звучну изолацију препоручује се Isover минерална вуна или одговарајућа. За електрорадове користе се Rigips или одговарајуће дозне. Спољни углови се штите алуминијумском угаоном заштитном шином или Alux траком. Спојеви плоча се испуњавају, бандажирају траком и глетују помоћу Rigips масе за испуну спојева.</t>
  </si>
  <si>
    <t>Коефицијент апсорпције звука: 0,15 до 0,80</t>
  </si>
  <si>
    <t>Маса: око 1kg/m2</t>
  </si>
  <si>
    <t>Обрачун по м2 зида према датом опису.</t>
  </si>
  <si>
    <t>2.7</t>
  </si>
  <si>
    <t>Решетке са квадратном испуном и регулатором протока за извлачење ваздуха</t>
  </si>
  <si>
    <t>KR-625x225-R</t>
  </si>
  <si>
    <t xml:space="preserve">2.8. </t>
  </si>
  <si>
    <t>2.15.</t>
  </si>
  <si>
    <t>СТРЕЉАНА ЗА ФИНАЛНА ГАЂАЊА</t>
  </si>
  <si>
    <t>Лептир вентил NO50NP10</t>
  </si>
  <si>
    <t>Гумени компензатор NO50NP10</t>
  </si>
  <si>
    <t>Водени суд VS – 200 са V=200 lit димензије Ø600х1,000mm</t>
  </si>
  <si>
    <t xml:space="preserve">Кугласта славина  NO40 - 6/4“ </t>
  </si>
  <si>
    <t>Хватач нечистоће NO50 NP10</t>
  </si>
  <si>
    <t>3.6.</t>
  </si>
  <si>
    <t>3.7</t>
  </si>
  <si>
    <t xml:space="preserve">3.8. </t>
  </si>
  <si>
    <t>3.9.</t>
  </si>
  <si>
    <t>3.10.</t>
  </si>
  <si>
    <t>3.11.</t>
  </si>
  <si>
    <t>NO40- Ø48.3 (6/4“)</t>
  </si>
  <si>
    <t>3.12.</t>
  </si>
  <si>
    <t>3.13.</t>
  </si>
  <si>
    <t>Чишћење цеви, основна заштита (минијум)  и топлотна изолација материјалом затворене ћелијске структуре („Termoflex“). Део цевовода изнад крова се додатно штити са 30mm минералне вуне у омотачу од алу - лима,</t>
  </si>
  <si>
    <t>48-13mm</t>
  </si>
  <si>
    <t>26-9mm</t>
  </si>
  <si>
    <t xml:space="preserve">помоћни и спојни материјал укључени у цену,                                                </t>
  </si>
  <si>
    <t>3.14.</t>
  </si>
  <si>
    <t>3.15.</t>
  </si>
  <si>
    <t>4.6</t>
  </si>
  <si>
    <t>4.7.</t>
  </si>
  <si>
    <t>6.3.</t>
  </si>
  <si>
    <t>6.4.</t>
  </si>
  <si>
    <t>6.5.</t>
  </si>
  <si>
    <t>6.6.</t>
  </si>
  <si>
    <t>6.7.</t>
  </si>
  <si>
    <t>6.8.</t>
  </si>
  <si>
    <t>6.9.</t>
  </si>
  <si>
    <t>6.10.</t>
  </si>
  <si>
    <t>6.11.</t>
  </si>
  <si>
    <t>6.12.</t>
  </si>
  <si>
    <t>6.13.</t>
  </si>
  <si>
    <t>6.14.</t>
  </si>
  <si>
    <t>6.15.</t>
  </si>
  <si>
    <t>6.16.</t>
  </si>
  <si>
    <t>6.17.</t>
  </si>
  <si>
    <t>6.18.</t>
  </si>
  <si>
    <t>6.19.</t>
  </si>
  <si>
    <t>6.20.</t>
  </si>
  <si>
    <t>6.21.</t>
  </si>
  <si>
    <t>6.22.</t>
  </si>
  <si>
    <t>6.23.</t>
  </si>
  <si>
    <t>6.24.</t>
  </si>
  <si>
    <t>6.25.</t>
  </si>
  <si>
    <t>7.</t>
  </si>
  <si>
    <t>7.1.</t>
  </si>
  <si>
    <t>7.2.</t>
  </si>
  <si>
    <t xml:space="preserve">Испорука и монтажа одговарајућег разводног ормана RO-K од два пута декапираног лима за монтажу на зид IP 54. Улаз и излаз каблова вршити одозго кроз одговарајуће уводнице. У орман се предвиђа уградња: </t>
  </si>
  <si>
    <t xml:space="preserve">Набавка, испорука и монтажа светиљке 4 x 18 W. Флуо светиљка са изворима светлости  Мастер Т8 - 4x18W(1350lm) 4000К, 230V, растер параболик, за уградну монтажу.  Кућиште израђено од челичног лима дебљине 0.6mm, пластифицираног у белој боји. Електронска пригушница. </t>
  </si>
  <si>
    <t xml:space="preserve">Набавка, испорука и монтажа светиљке 4 x 18 W. Флуо светиљка са изворима светлости  Мастер Т8 - 4x18W(1350lm) 4000К, 230V, опал дифузор, за уградну монтажу, IP44.  Кућиште израђено од челичног лима дебљине 0.6 пластифицираног у белој боји. Електронска пригушница. </t>
  </si>
  <si>
    <t>Набавка, испорука и монтажа уградне спот LED светиљка за осветљавање хола, LED 9W,  4000К, мин 30000х, 230В, рефлектор светиљке од поликарбоната пресвучен високо сјајним алуминијумом а оптички блок  од поликарбоната. Кућисте израђено од алуминијума у белој боји или боји по избору наручиоца, заштита IP20.</t>
  </si>
  <si>
    <t>15-1/2“</t>
  </si>
  <si>
    <t>1/2“-Ø21,3m</t>
  </si>
  <si>
    <t>6/4“- Ø48.3m</t>
  </si>
  <si>
    <t>3“- Ø89m</t>
  </si>
  <si>
    <t>48-9mm</t>
  </si>
  <si>
    <t>Пролазни вентил са термо погоном и термостатом 0-50C , норм. oтворен, PVT-32(5/4")</t>
  </si>
  <si>
    <t xml:space="preserve">Испорука и уградња инверторске топлотне пумпе у "сплит" изведби која се састоји од спољашње јединице, унутрашње јединице са циркулационом пумпом, комплетног система за аутоматски рад топлотне пумпе, потребном опремом за одржавање излазне температуре воде и свом потребном радном, сигурносном и мерном арматуром. Спољашња јединица се смешта на тлу у непосрденој близини објекта, а унутрашња јединица се смешта испод кровне конструкције на висини око 8 м, удаљена око 25 м од спољашње јединице. Припрема воде 7/12 С односно 50/40 С, сa номиналним капацитетима хлађења и грејања Qh=60KW, Qg=60KW. Позиција подразумева и:
- набавку, испоруку и уградњу бакарних цеви одговарајућег пречника са свим потребним фазонским комадима за повезивање спољашње и унутрашње јединице
- изоловање  бакарних цеви за фреон топлотном Армафлекс изолацијом дебљине 9-19 мм
- ПВЦ цеви за везу кондензата унутрашњих јединица инверторске топлотне пумпе са олучним  вертикалама или канализацијом у мокрим чворовима, заједно са фитингом, материјалом за спајање и заптивање
-Повезивање напојним кабловима спољашње и унутрашње јединице.                      - Пуштање у рад система, према утврђеној процедури од стране произвођача опреме и израда истог извештаја од стране овлашћеног лице произвођача опреме за сваки систем.
</t>
  </si>
  <si>
    <t>комплет</t>
  </si>
  <si>
    <t>Лептир вентил NO65NP10</t>
  </si>
  <si>
    <t>Аутоматски регулатор протока без помоћне енергије са прикључцима за регулисање, односно инструмент ARP-50(2"), Vnom=6.2m3/h</t>
  </si>
  <si>
    <t>Аутоматски регулатор протока без помоћне енергије са прикључцима за регулисање, односно инструмент ARP-65(2-1/2"), Vnom=11m3/h</t>
  </si>
  <si>
    <t>Хватач нечистоће NO65 NP10</t>
  </si>
  <si>
    <t>Квадратни анемостат АК 700 (695х695) са перфорираном плочом и регулатором протока, Vvamax=1,500m3/h.   Анемостат се испоручује са кутијом 900х900х500mm са регулационом клапном на улазу.</t>
  </si>
  <si>
    <t xml:space="preserve">Испорука и уградња инверторске топлотне пумпе у "сплит" изведби која се састоји од спољашње јединице, унутрашње јединице са циркулационом пумпом, комплетног система за аутоматски рад топлотне пумпе, потребном опремом за одржавање излазне температуре воде и свом потребном радном, сигурносном и мерном арматуром. Спољашња јединица се смешта на тлу у непосрденој близини објекта, а унутрашња јединица се смешта испод кровне конструкције на висини око 8 м, удаљена око 25 м од спољашње јединице. Припрема воде 7/12 С односно 50/40 С, сa номиналним капацитетима хлађења и грејања Qh=30KW, Qg=35KW. Позиција подразумева и:
- набавку, испоруку и уградњу бакарних цеви одговарајућег пречника са свим потребним фазонским комадима за повезивање спољашње и унутрашње јединице
- изоловање  бакарних цеви за фреон топлотном Армафлекс изолацијом дебљине 9-19 мм
- ПВЦ цеви за везу кондензата унутрашњих јединица инверторске топлотне пумпе са олучним  вертикалама или канализацијом у мокрим чворовима, заједно са фитингом, материјалом за спајање и заптивање
-Повезивање напојним кабловима спољашње и унутрашње јединице.                      - Пуштање у рад система, према утврђеној процедури од стране произвођача опреме и израда истог извештаја од стране овлашћеног лице произвођача опреме за сваки систем.
</t>
  </si>
  <si>
    <t>Разводни хидро орман инсталације хлађења димензија 1,050х400х2,000 mm  са двокрилним вратима 0,8х1,8m  израђен од лима пресвученог ПВЦ-ом у сивом тону.</t>
  </si>
  <si>
    <t>Аутоматски регулатор протока без помоћне енергије са прикључцима за регулисање, односно инструмент АRP-40(6/4"), Vnom=3.7m3/h</t>
  </si>
  <si>
    <t>Аутоматски регулатор протока без помоћне енергије са прикључцима за регулисање, односно инструмент ARP-50(2"),Vnom=5.16m3/h</t>
  </si>
  <si>
    <t>NO15- Ø21,3 (1/2“)</t>
  </si>
  <si>
    <t>21-9mm</t>
  </si>
  <si>
    <t>Канали за отпадни ваздух израђени од алу лима 0,7мм, оријентациона површина лима  22m2 (укључујући спојни и помоћни материјал)</t>
  </si>
  <si>
    <t>PR-725x325-V</t>
  </si>
  <si>
    <t>Регулациони вентил (или мерна пригушница) са прикључцима за инструмент NO80NP10</t>
  </si>
  <si>
    <t>Ø89-13mm</t>
  </si>
  <si>
    <t>Израда и постављање двокрилних пуних клизних врата. Врата израдити према шеми столарије лист 20.
Врата израђена од Аl профила, са крилом на точкићима који су у њега уграђени, које клизи по доњој шини штока. Отварајућа површина је цела, крила су отварајућа и по потреби се могу, веома лако, померати на једну (означену) страну без икаквог ограничења.Тако отворена крила се преклапају па не заузимају никакав простор. Нијанса РАЛ9010. У склопу оба крила ових врата  превиђено је по једно заокретно крило које би се користило у случају евакуације.
Зидарска мера 200x200
Обрачун се врши по комаду.
Зидарска мера 200x200
Обрачун се врши по комаду.</t>
  </si>
  <si>
    <t>Набавка, транспорт, насипање и набијање шљунка (гранулација 0 - 63mm) d=10cm испод темеља објекта. Тампонски слој шљунка машински набити до пројектоване збијености и фино испланирати са толеранцијом по висини од + 0.5cm. Пре насипања извршити збијање тла до пројектоване збијености од мин 30 MPа.
Обрачун по m3 збијеног шљунка.</t>
  </si>
  <si>
    <t>Набавка, транспорт, насипање и набијање шљунка (гранулација 0 - 63mm) d=20cm испод подних плоча објекта. Тампонски слој шљунка машински набити до пројектоване збијености и фино испланирати са толеранцијом по висини од + 0.5cm. Пре насипања извршити збијање тла до пројектоване збијености од мин 30 MPa.
Обрачун по m3 збијеног шљунка.</t>
  </si>
  <si>
    <t>Набавка, транспорт, насипање и набијање шљунка (гранулација  0 - 63 mm) d=10cm испод приступних стаза објекта. Тампонски слој шљунка машински набити до пројектоване збијености и фино испланирати са толеранцијом по висини од + 0.5cm. Пре насипања извршити збијање тла до пројектоване збијености од мин 30 MPA.
Обрачун по m3 збијеног шљунка.</t>
  </si>
  <si>
    <t>Израда АБ плоче првог спрата d=14cm марке МБ30, армиране према статичком прорачуну.  Бетон уградити и неговати по прописима. У цену улазе и оплата и помоћна скела.  
Обрачун по m3.</t>
  </si>
  <si>
    <t>Израда и постављање једнокрилних спољашних металних врата, постављених на путу евакуације. Конструкција врата и конструција крила врата од челичних кутијастих профила. Крила врата обострано обложити челичним лимом d=1.5mm са гуменом заптивком. Финална обрада, бојење оквира и крила белом бојом RAL9010, у свему према технологији произвођача браварије.
Врата су са унутрашње стране снабдевена антипаник шипком, која омогућава отварање врата у смеру евакуације. Са спољне стране врата су равна са рукохватом од алуминијумских цеви Ø40mm, бравом и кључем. Поседују аутомат за самозатварање, дихтунг ради бољег заптивања и бешумног отварања. 
Зидарска мера 101/280. Према шеми столарије лист 8.
Обрачун по комаду врата.</t>
  </si>
  <si>
    <t>Набавка и монтажа готовог кровног ватроотпорног термо панела од поцинкованог пластифицираног челичног лима са испуном од камене вуне d=20cm, квалитет Trimoterm SNV или одговарајићи, у нијанси RAL 9010. Кров је двоводан са нагибом од 6,3°. Панели морају задовољити следеће: 
1. Челични лим топло цинковати у сагласности са EN 10346, а додатно заштитити органском бојом у складу са поступком „coil-coating“ (DIN EN 10169/1) 
2. Доњи челични лим предвидети као перфориран, како би се побољшала акустична својства панела.
3. Топлотна проводљивост U [W/m²K] (EN 14509) 0.21 – 0.18.
Радити према детаљима у пројекту и према детаљима одабраног извођача. 
Обрачун по m2 постављене површине. У ставку укључен сав спојни, бртвени и причврсни материјал.</t>
  </si>
  <si>
    <t xml:space="preserve">Набавка и постављање подне термоизолације од стиродура d=10cm испод АБ плоче приземља, са PE фолијом, са преклопима од по 10cm у оба правца. 
Обрачун се врши по m2.
</t>
  </si>
  <si>
    <t>Израда и постављање двокрилних врата са противпожарном отпорношћу 30мин. Врата израдити према шеми столарије лист 11. Врата дихтовати према упутству произвођача.
Зидарска мера 200x300.
Обрачун се врши по комаду.</t>
  </si>
  <si>
    <t>Панелни челични радијатори „Југотерм“ Мерошина са украсним маскама и носачима, или одговарајући. Под одговарајућим се подразумева иста висина радијатора и приближно исти топлотни капацитет . Висина радијатора је дефинисана ознаком(600 мм или 900 мм), а оквирни топлотни капацитет за поједине радијаторе у режиму 90/70 је:
22/900-600 - 1836 W, 22/600-1400 - 3100 W, 22/600-800-1771 W, 22/600-600-1328 W
22/600-400 - 886 W,  11/600-400 - 488 W, 22/300-400 - 498 W, 22/600-1600 - 3542 W</t>
  </si>
  <si>
    <t>Разводни хидро орман инсталације хлађења димензија 1,400х400х2,000 mm  са двокрилним вратима 1,2х1,8m  израђен од лима пресвученог ПВЦ-ом у сивом тону.</t>
  </si>
  <si>
    <t>Рушење темеља од армираног бетона. Рушење бетонског темеља извести ручним или машинским путем. Шут прикупити, изнети, утоварити на камион и одвести на депонију. 
Обрачун по m3 темеља.</t>
  </si>
  <si>
    <t>Рушење зидова од блокова. Рушење зидова извести заједно са серклажима, надвратницима и свим облогама на зиду. Употребљиве блокове очистити од малтера и сложити на градилишну депонију. Шут прикупити, изнети, утоварити на камион и одвести на депонију. У цену улази и помоћна скела. 
Обрачун по m3 зида, отвори се одбијају.</t>
  </si>
  <si>
    <t>Пажљиво уклањање дела зида бетонске атике дебљине 10cm, до хоризонталног АБ серклажа. Шут прикупити, изнети, утоварити на камион и одвести на депонију. У цену улази и помоћна скела. 
Обрачун по m2 зида.</t>
  </si>
  <si>
    <t>Рушење "монта" таванице заједно са серклажима и подвлакама. Рушење бетонске плоче извести пажљиво. У цену улази и помоћна скела, сечење арматуре. Шут прикупити, изнети, утоварити на камион и одвести на депонију. 
Обрачун по m2 плоче.</t>
  </si>
  <si>
    <t>Рушење стазе од бетона. Рушење стазе извести заједно са скидањем подлоге. Одвојити тврди материјал и одвести на депонију коју одреди инвеститор удаљену до 15 км. Шут прикупити, изнети, утоварити на камион и одвести на депонију.
Обрачун по м2 стазе.</t>
  </si>
  <si>
    <t>Пробијање конструктивног зида од опеке за израду отвора врата. Пажљиво рушити делове зида, да се не растресе зидна маса. Претходно одрадити хоризонтални серклаж на коти изнад врата, који ће преузети улогу надвратне греде. Шут прикупити, изнети, утоварити на камион и одвести на депонију. У цену улази и подупирање.
Обрачун по m3 зида.</t>
  </si>
  <si>
    <t>Пробијање АБ платна израду отвора врата, уз неопходно ојачање. Шут прикупити, изнети, утоварити на камион и одвести на депонију. У цену улази и подупирање.
Обрачун по м3 зида.</t>
  </si>
  <si>
    <t>Ручно чишћење шута са постојеће кровне (међуспратне) конструкције. Након грубог чишћења, уклонити све преостале честице прашине машинским путем (усисати). Шут утоварити на камион и одвести на депонију.
Обрачун по m2 подне површине.</t>
  </si>
  <si>
    <t>Сечење постојеће вегетације и шибља пре почетка радова. Посечено шибље и остали отпадни материјал прикупити, утоварити на камион и одвести на депонију.
Обрачун по m2 очишћеног терена.</t>
  </si>
  <si>
    <t>Машинско чишћење терена и скидање површинског слоја земље дебљине 10-20cm. Употребљив хумус, за завршну обраду, одвојити на  депонију, што улази у цену.
Обрачун по m3.</t>
  </si>
  <si>
    <t>Машински ископ терена I до IV категорије за темеље степеништа силаза у задњи део објекта са платоа на коти +1.47m, са депоновањем. Ископ извести према пројекту и датим котама. Бочне стране правилно одсећи а дно нивелисати. За сваку траку урадити контролу збијености самониклог тла испитивањем кружном плочом.  Ископану земљу депоновати на депонију. 
Обрачун по m3.</t>
  </si>
  <si>
    <t>Ручни ископ терена I до IV категорије за темеље комуникационог дела објекта (између две ламеле ИМС конструкције), са депоновањем. Ископ извести према пројекту и датим котама. Бочне стране правилно одсећи а дно нивелисати. Ископану земљу депоновати на депонију. 
Обрачун по m3.</t>
  </si>
  <si>
    <t>Ручни ископ терена I до IV категорије за под дебљине 20cm са депоновањем. Ископ извести према пројекту и датим котама. Дно нивелисати. Ископану земљу превести колицима, насути и нивелисати терен или депоновати на депонију. 
Обрачун по m2.</t>
  </si>
  <si>
    <t>Машинско чишћење терена и скидање површинског слоја земље дебљине 20-30cm на местима предвиђених за бехатон. Употребљив хумус, за завршну обраду, одвојити на депонију коју одреди инвеститор, што улази у цену.
Обрачун по m3.</t>
  </si>
  <si>
    <t xml:space="preserve">Набавка, чишћење, исправљање, сечење савијање, пренос, везивање или заваривање  и постављање арматуре у свему према статчком прорачуну и детаљима армирања без обзира на пречник, сложеност и врсту челика.  
Напомена: Количина је дата проближно на основу количине арм. Бетона. Тачна количина утврдиће се накнадно по изради детаља армирања и спецификације. 
Обрачун све комплет  по кг .  
</t>
  </si>
  <si>
    <t xml:space="preserve">Набавка потребног материјала, транспорт, радионичка израда и  монтажа на градилишту са два минизирања и два фарбања целокупне носеће челичне конструкције објекта . Једно минизирање обавити у радионици а друго и два фарбања на градилишту по завршеној монтажи.  Челична конструкција мора бити заштићена противпожарним премазима према захтеву из противпожарног елабората. Везу са постојећом конструкцијом остварити HILTI анкерима у свему према захтевима произвођача анкера. Обрачун све комплет по кг из пројектне радионичке документације.
Напомена: дата количина је оријентациона.
Челичне носаче подужног укрућења убетонирати у хоризонталне серклаже зидова.  </t>
  </si>
  <si>
    <t>Израда и постављање двокрилних металних врата у складишној просторији. Крила врата обострано обложити лимом дебљине d=1.5mm са гуменом заптивком и стопером фиксираним из пода на страни отварања. Финална обрада, бојење оквира и крила белом бојом RAL9010, у свему према технологији произвођача браварије. Врата су са спољне стране према цртежу шеме столарије, опремљена кваком и цилиндром. Према шеми столарије лист 9.  
Зидарска мера 300/360.
Обрачун по комаду врата.</t>
  </si>
  <si>
    <t>Набавка, транспорт и израда хоризонталне хидроизолације подне плоче приземља. Преко равне и чисте бетонске подлоге обрачунате у пројекту конструкције  постављају се следећи слојеви: 
*Geotextil 500 g/m2 (флиц) на спојевима преклопљен мин. 10cm. 
* PVC, еластична хидроизолациона мембрана квалитета SikaPlan 9.6 или одговарајуће, дебљине 1.5mm слободно положена, на крајевима преклопљена и заварена врелим ваздухом са следећим карактеристикама: 
* PE фолија као клизајући слој, на спојевима преклопљена мин 10cm.
* Заштита хидроизолације
Обрачун се врши по m2 изведене изолације.</t>
  </si>
  <si>
    <t>Набавка материјала и уградња зидова са обостраном облогом од гипс картонских плоча дебљине 12,5mm, на одговарајућој металној потконструкцији, са звучном испуном од минералне вуне. На местима извођења отвора уградити сва потребна ојачања. На местима уградње санитарија уградити сва потребна ојачања. На свим истуреним угловима уградити типске заштитне угаонике. Спојнице између плоча се обрађују смесом за испуњавање спојница. Радити у свему према детаљима и мере узети на лицу места.
Обрачун по м² изведених зидова са звучном изолацијом, а у свему према спецификацији произвођача. зид укупне дебљине d=12,5cm типа :</t>
  </si>
  <si>
    <t xml:space="preserve">Набавка материјала и уградња Rigips или еквивалентан томе преградни зид 75/125mm који се састоји се од металне потконструкције ширине 75mm и обостране облоге од Rigips RB плоча дебљине 12,5mm или одговарајуће. Укупна дебљина зида је 125 mm. На хоризонталне зидне профиле UW 75 лепи се трака за звучну изолацију, а они се причвршћују за под и плафон вијцима са пластичним типлом. Вертикални зидни профили CW 75 уметну се између UW профила на међусобном растојању од 60 cm. За заштиту од пожара, топлотну и звучну изолацију препоручује се Isover минерална вуна или одговарајућа. За заштиту од пожара употребљавају се Rigips RF ватроотпорне плоче или одговарајуће. </t>
  </si>
  <si>
    <t>Ако се преграде раде у мокрим чворовима употребљавају се RBI влагоотпорне плоче. Празан простор између плоча служи за провођење инсталација и испуњава се Isover минералном вуном или одговарајуће. За електрорадове користе се Rigips дозне или одговарајуће. Спољни углови се штите алуминијумском угаоном заштитном шином или Аlux траком. Спојеви плоча се испуњавају, бандажирају траком и глетују помоћу масе за испуну спојева.</t>
  </si>
  <si>
    <t xml:space="preserve">Набавка материјала и уградња Rigips или еквивалентан томе преградни зид 75/125mm састоји се од металне потконструкције ширине 75mm и обостране, troслојне облоге од Rigips ватроотпорних плоча RF дебљине 12,5 mm. Укупна дебљина зида је 125 mm. Хоризонтални зидни профили UW 75 облажу се траком за звучну изолацију и причвршћују за под и плафон вијцима са пластичним типлом. Вертикални зидни профили CW 75 уметну се између UW профила на међусобном растојању од 60 cm. За заштиту од пожара, топлотну и звучну изолацију препоручује се Isover минерална вуна или одговарајућа. Ако се преграде раде у мокрим чворовима употребљавају се комбиноване Rigips  или одговарајуће RFI ватроотпорне-влагоотпорне плоче. Празан простор између плоча служи за провођење инсталација и испуњава се минералном вуном. </t>
  </si>
  <si>
    <t>Набавка материјала и уградња Rigips или еквивалентан томе преградни зид 75/125mm састоји се од металне потконструкције ширине 75mm и обостране, двослојне облоге од Rigips или одговарајуће RBI влагоотпорне плоча дебљине 12,5 mm. Укупна дебљина зида је 125 mm. На хоризонталне Ригипс зидне профиле UW 75 лепи се трака за звучну изолацију, а они се причвршћују за под и плафон вијцима са пластичним типлом. Вертикални RIGIPS зидни профили CW 75 уметну се између UW профила на међусобном растојању од 60cm. За заштиту од пожара, топлотну и звучну изолацију препоручује се Isover минерална вуна или одговарајућа. За електрорадове користе се Rigips или одговарајуће дозне. Спољни углови се штите алуминијумском угаоном заштитном шином или Alux траком. Спојеви плоча се испуњавају, бандажирају траком и глетују помоћу Rigips масе за испуну спојева или одговарајућом.</t>
  </si>
  <si>
    <t>Ако се плафони раде у мокрим чворовима употребљавају се Rigips или одговарајуће влагоотпорне RBI плоче. Спојеви плоча се испуњавају, бандажирају траком и глетују помоћу Rigips масе за испуну спојева или одговарајући.</t>
  </si>
  <si>
    <t>Минималне обавезне карактеристике инверторске топлотне пумпе: 
Капацитет грејања (при спољној температури -5°C и температури излазне воде 50°C): 32 кW
Капацитет хлађења (при спољној температури 35°C и температури излазне воде 7°C): 27 кW
Сезонски однос учинка који се пружа  и електричног учунка који се конзумира : SCOP=3
Произвођач топлотне пумпе поседује овлашћени сервис на територији Републике Србије за сервисирање понуђене топлотне пумпе.
Минималне обавезне карактеристике топлотне пумпе се доказују  техничком документацијом произвођача на српском или енглеском језику.</t>
  </si>
  <si>
    <t>Набавка, испорука и монтажа спот рефлектора за декоративно осветљење фасаде, метал-халогена или LED мин. 150W, 75lm/W,  4000К, спот 5-20 степени, 230В, у црној или сивој боји, кућиште израђено од алуминијума за спољну уградњу, заштита IP65, IK09.</t>
  </si>
  <si>
    <t>Набавка, испорука и монтажа линијског рефлектора за декоративно осветљење прозора фасаде, LED 40W,  4000К, 4800lm, 20-40 степени, 230V, кућиште израђено од алуминијума за спољну уградњу, заштита IP65, IK09.</t>
  </si>
  <si>
    <t xml:space="preserve">ЗА ИЗРАДУ ВОДОВОДНЕ И КАНАЛИЗАЦИОНЕ МРЕЖЕ  
</t>
  </si>
  <si>
    <r>
      <t>Одвоз са утоваром, истоваром и планирањем преосталог материјала од ископа,  након завршеног затрпавања: Земљани материјал и шут одвести на депонију. Обрачун по m</t>
    </r>
    <r>
      <rPr>
        <vertAlign val="superscript"/>
        <sz val="12"/>
        <rFont val="Times New Roman"/>
        <family val="1"/>
      </rPr>
      <t>3</t>
    </r>
    <r>
      <rPr>
        <sz val="12"/>
        <rFont val="Times New Roman"/>
        <family val="1"/>
      </rPr>
      <t xml:space="preserve"> самоникле земље.</t>
    </r>
  </si>
  <si>
    <t>ПОТПИС И ПЕЧАТ</t>
  </si>
  <si>
    <t>5.6.</t>
  </si>
  <si>
    <r>
      <t>Округли термометар 0-100</t>
    </r>
    <r>
      <rPr>
        <vertAlign val="superscript"/>
        <sz val="12"/>
        <rFont val="Times New Roman"/>
        <family val="1"/>
      </rPr>
      <t>0</t>
    </r>
    <r>
      <rPr>
        <sz val="12"/>
        <rFont val="Times New Roman"/>
        <family val="1"/>
      </rPr>
      <t>С</t>
    </r>
  </si>
  <si>
    <r>
      <t>Округли термометар 0-100</t>
    </r>
    <r>
      <rPr>
        <vertAlign val="superscript"/>
        <sz val="12"/>
        <rFont val="Times New Roman"/>
        <family val="1"/>
      </rPr>
      <t>0</t>
    </r>
    <r>
      <rPr>
        <sz val="12"/>
        <rFont val="Times New Roman"/>
        <family val="1"/>
      </rPr>
      <t>C</t>
    </r>
  </si>
  <si>
    <r>
      <t>Циркулациона пумпа CP-50/15  са V1=11m</t>
    </r>
    <r>
      <rPr>
        <vertAlign val="superscript"/>
        <sz val="12"/>
        <rFont val="Times New Roman"/>
        <family val="1"/>
      </rPr>
      <t>3</t>
    </r>
    <r>
      <rPr>
        <sz val="12"/>
        <rFont val="Times New Roman"/>
        <family val="1"/>
      </rPr>
      <t>/h, V2=6.2m3/h, P1=110kPa, P2=40kPa N=0,75-1,5KW, n=2,200-2,550</t>
    </r>
    <r>
      <rPr>
        <vertAlign val="superscript"/>
        <sz val="12"/>
        <rFont val="Times New Roman"/>
        <family val="1"/>
      </rPr>
      <t>o</t>
    </r>
    <r>
      <rPr>
        <sz val="12"/>
        <rFont val="Times New Roman"/>
        <family val="1"/>
      </rPr>
      <t>/</t>
    </r>
    <r>
      <rPr>
        <vertAlign val="subscript"/>
        <sz val="12"/>
        <rFont val="Times New Roman"/>
        <family val="1"/>
      </rPr>
      <t>m</t>
    </r>
    <r>
      <rPr>
        <sz val="12"/>
        <rFont val="Times New Roman"/>
        <family val="1"/>
      </rPr>
      <t>, 220V . Једна пумпа се уграђује друга је магацинска резерва</t>
    </r>
  </si>
  <si>
    <r>
      <t>Термоманометар 0-100</t>
    </r>
    <r>
      <rPr>
        <vertAlign val="superscript"/>
        <sz val="12"/>
        <rFont val="Times New Roman"/>
        <family val="1"/>
      </rPr>
      <t>0</t>
    </r>
    <r>
      <rPr>
        <sz val="12"/>
        <rFont val="Times New Roman"/>
        <family val="1"/>
      </rPr>
      <t>C, 0-4bar</t>
    </r>
  </si>
  <si>
    <r>
      <t>m</t>
    </r>
    <r>
      <rPr>
        <vertAlign val="superscript"/>
        <sz val="12"/>
        <rFont val="Times New Roman"/>
        <family val="1"/>
      </rPr>
      <t>2</t>
    </r>
  </si>
  <si>
    <r>
      <t>Алу лим + минерална вуна,  m</t>
    </r>
    <r>
      <rPr>
        <vertAlign val="superscript"/>
        <sz val="12"/>
        <rFont val="Times New Roman"/>
        <family val="1"/>
      </rPr>
      <t>2</t>
    </r>
  </si>
  <si>
    <r>
      <t>ТОПЛОТНА ПОДСТАНИЦА TP-250, t</t>
    </r>
    <r>
      <rPr>
        <b/>
        <vertAlign val="subscript"/>
        <sz val="12"/>
        <rFont val="Times New Roman"/>
        <family val="1"/>
      </rPr>
      <t>1</t>
    </r>
    <r>
      <rPr>
        <b/>
        <sz val="12"/>
        <rFont val="Times New Roman"/>
        <family val="1"/>
      </rPr>
      <t>=110/75</t>
    </r>
    <r>
      <rPr>
        <b/>
        <vertAlign val="superscript"/>
        <sz val="12"/>
        <rFont val="Times New Roman"/>
        <family val="1"/>
      </rPr>
      <t>0</t>
    </r>
    <r>
      <rPr>
        <b/>
        <sz val="12"/>
        <rFont val="Times New Roman"/>
        <family val="1"/>
      </rPr>
      <t>C, t</t>
    </r>
    <r>
      <rPr>
        <b/>
        <vertAlign val="subscript"/>
        <sz val="12"/>
        <rFont val="Times New Roman"/>
        <family val="1"/>
      </rPr>
      <t>2</t>
    </r>
    <r>
      <rPr>
        <b/>
        <sz val="12"/>
        <rFont val="Times New Roman"/>
        <family val="1"/>
      </rPr>
      <t>=70/60</t>
    </r>
    <r>
      <rPr>
        <b/>
        <vertAlign val="superscript"/>
        <sz val="12"/>
        <rFont val="Times New Roman"/>
        <family val="1"/>
      </rPr>
      <t>0</t>
    </r>
    <r>
      <rPr>
        <b/>
        <sz val="12"/>
        <rFont val="Times New Roman"/>
        <family val="1"/>
      </rPr>
      <t>C</t>
    </r>
  </si>
  <si>
    <r>
      <t>Каналска  иструјна јединица за грејање и хлађење (каналски вентилатор конвертор)  за рад са водом 7/12</t>
    </r>
    <r>
      <rPr>
        <vertAlign val="superscript"/>
        <sz val="12"/>
        <rFont val="Times New Roman"/>
        <family val="1"/>
      </rPr>
      <t>0</t>
    </r>
    <r>
      <rPr>
        <sz val="12"/>
        <rFont val="Times New Roman"/>
        <family val="1"/>
      </rPr>
      <t>C одн, С 50/40</t>
    </r>
    <r>
      <rPr>
        <vertAlign val="superscript"/>
        <sz val="12"/>
        <rFont val="Times New Roman"/>
        <family val="1"/>
      </rPr>
      <t xml:space="preserve">0C, </t>
    </r>
    <r>
      <rPr>
        <sz val="12"/>
        <rFont val="Times New Roman"/>
        <family val="1"/>
      </rPr>
      <t xml:space="preserve">сa минималним карактеристикама Qh= 15кW , Qg =15кW, и оквирним карактеристикама Vva=3,000m3/h (cредња брзина).  Уз вентилатор конвектор јединицу се испоручује излазна и повратна решетка и мешачка јединива са моторним погоном. Регулација са стране воде. Даљински управљач. Уз вентилатор конвектор јединицу се испоручују и носећи елементи.  </t>
    </r>
  </si>
  <si>
    <r>
      <t>Центрифугални вентилатор са обостраним уласком ваздуха и мотором унутар вентилатора „CBM-10/10-245“ ca оквирним карактеристикама V=2,800m</t>
    </r>
    <r>
      <rPr>
        <vertAlign val="superscript"/>
        <sz val="12"/>
        <rFont val="Times New Roman"/>
        <family val="1"/>
      </rPr>
      <t>3</t>
    </r>
    <r>
      <rPr>
        <sz val="12"/>
        <rFont val="Times New Roman"/>
        <family val="1"/>
      </rPr>
      <t xml:space="preserve">/h, p=180Kpa, N=0,37KW, n=900 </t>
    </r>
    <r>
      <rPr>
        <vertAlign val="superscript"/>
        <sz val="12"/>
        <rFont val="Times New Roman"/>
        <family val="1"/>
      </rPr>
      <t>o</t>
    </r>
    <r>
      <rPr>
        <sz val="12"/>
        <rFont val="Times New Roman"/>
        <family val="1"/>
      </rPr>
      <t>/</t>
    </r>
    <r>
      <rPr>
        <vertAlign val="subscript"/>
        <sz val="12"/>
        <rFont val="Times New Roman"/>
        <family val="1"/>
      </rPr>
      <t>m</t>
    </r>
    <r>
      <rPr>
        <sz val="12"/>
        <rFont val="Times New Roman"/>
        <family val="1"/>
      </rPr>
      <t xml:space="preserve">, 220V, Вентилатор се испоручује са регулатором броја обртаја и ваздушном кутијом 600х600х600mm,  </t>
    </r>
  </si>
  <si>
    <r>
      <t>Челични цевовод за развод воде 7/12</t>
    </r>
    <r>
      <rPr>
        <vertAlign val="superscript"/>
        <sz val="12"/>
        <rFont val="Times New Roman"/>
        <family val="1"/>
      </rPr>
      <t>0</t>
    </r>
    <r>
      <rPr>
        <sz val="12"/>
        <rFont val="Times New Roman"/>
        <family val="1"/>
      </rPr>
      <t>C  одн, 55/40</t>
    </r>
    <r>
      <rPr>
        <vertAlign val="superscript"/>
        <sz val="12"/>
        <rFont val="Times New Roman"/>
        <family val="1"/>
      </rPr>
      <t>0</t>
    </r>
    <r>
      <rPr>
        <sz val="12"/>
        <rFont val="Times New Roman"/>
        <family val="1"/>
      </rPr>
      <t>C од хладњака воде преко хидро ормана до клима јединице,</t>
    </r>
  </si>
  <si>
    <r>
      <t>Каналска  иструјна јединица за грејање и хлађење (каналски вентилатор конвертор)  за рад са водом 7/12</t>
    </r>
    <r>
      <rPr>
        <vertAlign val="superscript"/>
        <sz val="12"/>
        <rFont val="Times New Roman"/>
        <family val="1"/>
      </rPr>
      <t>0</t>
    </r>
    <r>
      <rPr>
        <sz val="12"/>
        <rFont val="Times New Roman"/>
        <family val="1"/>
      </rPr>
      <t>C одн, С 50/40</t>
    </r>
    <r>
      <rPr>
        <vertAlign val="superscript"/>
        <sz val="12"/>
        <rFont val="Times New Roman"/>
        <family val="1"/>
      </rPr>
      <t xml:space="preserve">0C, </t>
    </r>
    <r>
      <rPr>
        <sz val="12"/>
        <rFont val="Times New Roman"/>
        <family val="1"/>
      </rPr>
      <t xml:space="preserve">сa минималним карактеристикама Qh= 15кW , Qg =15кW, и оквирним карактеристикама Vva=3,000m3/h (cредња брзина).  Уз вентилатор конвектор јединицу се испоручује повратна решетка и мешачка јединива са моторним погоном. Регулација са стране воде. Даљински управљач. Уз вентилатор конвектор јединицу се испоручују и носећи елементи.  </t>
    </r>
  </si>
  <si>
    <r>
      <t>Центрифугални вентилатор са обостраним уласком ваздуха и мотором унутар вентилатора „CBM-10/10 245 ca оквирним карактеристикама V=1,500m</t>
    </r>
    <r>
      <rPr>
        <vertAlign val="superscript"/>
        <sz val="12"/>
        <rFont val="Times New Roman"/>
        <family val="1"/>
      </rPr>
      <t>3</t>
    </r>
    <r>
      <rPr>
        <sz val="12"/>
        <rFont val="Times New Roman"/>
        <family val="1"/>
      </rPr>
      <t xml:space="preserve">/h, p=180Kpa, N=0,35KW, n=950 </t>
    </r>
    <r>
      <rPr>
        <vertAlign val="superscript"/>
        <sz val="12"/>
        <rFont val="Times New Roman"/>
        <family val="1"/>
      </rPr>
      <t>o</t>
    </r>
    <r>
      <rPr>
        <sz val="12"/>
        <rFont val="Times New Roman"/>
        <family val="1"/>
      </rPr>
      <t>/</t>
    </r>
    <r>
      <rPr>
        <vertAlign val="subscript"/>
        <sz val="12"/>
        <rFont val="Times New Roman"/>
        <family val="1"/>
      </rPr>
      <t>m</t>
    </r>
    <r>
      <rPr>
        <sz val="12"/>
        <rFont val="Times New Roman"/>
        <family val="1"/>
      </rPr>
      <t xml:space="preserve">, 220V, Вентилатор се испоручује са регулатором броја обртаја и ваздушном кутијом 600х600х600mm,  </t>
    </r>
  </si>
  <si>
    <r>
      <t>Челични цевовод за развод воде 7/12</t>
    </r>
    <r>
      <rPr>
        <vertAlign val="superscript"/>
        <sz val="12"/>
        <rFont val="Times New Roman"/>
        <family val="1"/>
      </rPr>
      <t>0</t>
    </r>
    <r>
      <rPr>
        <sz val="12"/>
        <rFont val="Times New Roman"/>
        <family val="1"/>
      </rPr>
      <t>C  одн, 50/40</t>
    </r>
    <r>
      <rPr>
        <vertAlign val="superscript"/>
        <sz val="12"/>
        <rFont val="Times New Roman"/>
        <family val="1"/>
      </rPr>
      <t>0</t>
    </r>
    <r>
      <rPr>
        <sz val="12"/>
        <rFont val="Times New Roman"/>
        <family val="1"/>
      </rPr>
      <t>C Од хладњака воде преко хидро ормана до клима јединице,</t>
    </r>
  </si>
  <si>
    <r>
      <t>Ваздушни вентил за извлачење ваздуха из санитарних просторија VV = 150 (Vva=100m</t>
    </r>
    <r>
      <rPr>
        <vertAlign val="superscript"/>
        <sz val="12"/>
        <rFont val="Times New Roman"/>
        <family val="1"/>
      </rPr>
      <t>3</t>
    </r>
    <r>
      <rPr>
        <sz val="12"/>
        <rFont val="Times New Roman"/>
        <family val="1"/>
      </rPr>
      <t xml:space="preserve">/h) </t>
    </r>
  </si>
  <si>
    <r>
      <t>Линијски вентилатор „TD-800/200LS“ са V=500cm</t>
    </r>
    <r>
      <rPr>
        <vertAlign val="superscript"/>
        <sz val="12"/>
        <rFont val="Times New Roman"/>
        <family val="1"/>
      </rPr>
      <t>3</t>
    </r>
    <r>
      <rPr>
        <sz val="12"/>
        <rFont val="Times New Roman"/>
        <family val="1"/>
      </rPr>
      <t>/h, p=180Pa, N=100W, n=2040</t>
    </r>
    <r>
      <rPr>
        <vertAlign val="superscript"/>
        <sz val="12"/>
        <rFont val="Times New Roman"/>
        <family val="1"/>
      </rPr>
      <t xml:space="preserve"> o</t>
    </r>
    <r>
      <rPr>
        <sz val="12"/>
        <rFont val="Times New Roman"/>
        <family val="1"/>
      </rPr>
      <t>/</t>
    </r>
    <r>
      <rPr>
        <vertAlign val="subscript"/>
        <sz val="12"/>
        <rFont val="Times New Roman"/>
        <family val="1"/>
      </rPr>
      <t>m</t>
    </r>
    <r>
      <rPr>
        <sz val="12"/>
        <rFont val="Times New Roman"/>
        <family val="1"/>
      </rPr>
      <t>, 220V, испорука са регулатором броја обртаја и носачима за узградњу</t>
    </r>
  </si>
  <si>
    <r>
      <t>Линијски вентилатор „TD-2,000/315HS“ са оквирним карактеристикама V=1,200cm</t>
    </r>
    <r>
      <rPr>
        <vertAlign val="superscript"/>
        <sz val="12"/>
        <rFont val="Times New Roman"/>
        <family val="1"/>
      </rPr>
      <t>3</t>
    </r>
    <r>
      <rPr>
        <sz val="12"/>
        <rFont val="Times New Roman"/>
        <family val="1"/>
      </rPr>
      <t>/h, p=200Pa, N=0,35W, n=2760</t>
    </r>
    <r>
      <rPr>
        <vertAlign val="superscript"/>
        <sz val="12"/>
        <rFont val="Times New Roman"/>
        <family val="1"/>
      </rPr>
      <t xml:space="preserve"> o</t>
    </r>
    <r>
      <rPr>
        <sz val="12"/>
        <rFont val="Times New Roman"/>
        <family val="1"/>
      </rPr>
      <t>/</t>
    </r>
    <r>
      <rPr>
        <vertAlign val="subscript"/>
        <sz val="12"/>
        <rFont val="Times New Roman"/>
        <family val="1"/>
      </rPr>
      <t>m</t>
    </r>
    <r>
      <rPr>
        <sz val="12"/>
        <rFont val="Times New Roman"/>
        <family val="1"/>
      </rPr>
      <t>, 220V. Испорука са регулатором броја обртаја и носачима за узградњу</t>
    </r>
  </si>
  <si>
    <r>
      <t>Округли термометар 0-150</t>
    </r>
    <r>
      <rPr>
        <vertAlign val="superscript"/>
        <sz val="12"/>
        <rFont val="Times New Roman"/>
        <family val="1"/>
      </rPr>
      <t>0</t>
    </r>
    <r>
      <rPr>
        <sz val="12"/>
        <rFont val="Times New Roman"/>
        <family val="1"/>
      </rPr>
      <t>C</t>
    </r>
  </si>
  <si>
    <r>
      <t>Калориметар KAL – 40, V=6,2m3/h, 110/75</t>
    </r>
    <r>
      <rPr>
        <vertAlign val="superscript"/>
        <sz val="12"/>
        <rFont val="Times New Roman"/>
        <family val="1"/>
      </rPr>
      <t>0</t>
    </r>
    <r>
      <rPr>
        <sz val="12"/>
        <rFont val="Times New Roman"/>
        <family val="1"/>
      </rPr>
      <t>C, са електронском јединицом, температурним пипцима и батеријом</t>
    </r>
  </si>
  <si>
    <r>
      <t>Налегајући термостат 30</t>
    </r>
    <r>
      <rPr>
        <vertAlign val="superscript"/>
        <sz val="12"/>
        <rFont val="Times New Roman"/>
        <family val="1"/>
      </rPr>
      <t>0</t>
    </r>
    <r>
      <rPr>
        <sz val="12"/>
        <rFont val="Times New Roman"/>
        <family val="1"/>
      </rPr>
      <t>C</t>
    </r>
  </si>
  <si>
    <r>
      <t>Плочасти измењивач топлоте PIT-250 ca Q=250KW, t1=110/75</t>
    </r>
    <r>
      <rPr>
        <vertAlign val="superscript"/>
        <sz val="12"/>
        <rFont val="Times New Roman"/>
        <family val="1"/>
      </rPr>
      <t>0</t>
    </r>
    <r>
      <rPr>
        <sz val="12"/>
        <rFont val="Times New Roman"/>
        <family val="1"/>
      </rPr>
      <t>C, V1=6,2m3/h, dp=4Kpa, NO65Np10, t2=70/60</t>
    </r>
    <r>
      <rPr>
        <vertAlign val="superscript"/>
        <sz val="12"/>
        <rFont val="Times New Roman"/>
        <family val="1"/>
      </rPr>
      <t>0</t>
    </r>
    <r>
      <rPr>
        <sz val="12"/>
        <rFont val="Times New Roman"/>
        <family val="1"/>
      </rPr>
      <t>C, V2=215m3/h, dp2=23Kpa, NO80NP10</t>
    </r>
  </si>
  <si>
    <r>
      <t>Циркулациона пумпа CP-50/15  са V=21,5m</t>
    </r>
    <r>
      <rPr>
        <vertAlign val="superscript"/>
        <sz val="12"/>
        <rFont val="Times New Roman"/>
        <family val="1"/>
      </rPr>
      <t>3</t>
    </r>
    <r>
      <rPr>
        <sz val="12"/>
        <rFont val="Times New Roman"/>
        <family val="1"/>
      </rPr>
      <t>/h P=75Kpa, N=0,75-1,5KW, n=2,200-2,550</t>
    </r>
    <r>
      <rPr>
        <vertAlign val="superscript"/>
        <sz val="12"/>
        <rFont val="Times New Roman"/>
        <family val="1"/>
      </rPr>
      <t>o</t>
    </r>
    <r>
      <rPr>
        <sz val="12"/>
        <rFont val="Times New Roman"/>
        <family val="1"/>
      </rPr>
      <t>/</t>
    </r>
    <r>
      <rPr>
        <vertAlign val="subscript"/>
        <sz val="12"/>
        <rFont val="Times New Roman"/>
        <family val="1"/>
      </rPr>
      <t>m</t>
    </r>
    <r>
      <rPr>
        <sz val="12"/>
        <rFont val="Times New Roman"/>
        <family val="1"/>
      </rPr>
      <t xml:space="preserve">, 400V </t>
    </r>
  </si>
  <si>
    <t>РЕКАПИТУЛАЦИЈА МАШИНСКЕ ИНСТАЛАЦИЈЕ</t>
  </si>
  <si>
    <t>УКУПНО АРХИТЕКТОНСКО ГРАЂЕВИНСКИ РАДОВИ:</t>
  </si>
  <si>
    <t>РЕКАПИТУЛАЦИЈА АРХИТЕКТОНСКО ГРАЂЕВИНСКИ РАДОВИ</t>
  </si>
  <si>
    <t xml:space="preserve">                                                              УКУПНО ЕЛЕКТРОЕНЕРГЕТСКЕ ИНСТАЛАЦИЈЕ :</t>
  </si>
  <si>
    <t>НАПОЈНИ ВОДОВИ</t>
  </si>
  <si>
    <t>РАЗВОДНИ ОРМАНИ И РАЗВОДНЕ ТАБЛЕ</t>
  </si>
  <si>
    <t>ИНСТАЛАЦИЈА ОПШТЕ И АНТИ-ПАНИК РАСВЕТЕ</t>
  </si>
  <si>
    <t>ИНСТАЛАЦИЈА СПОЉНОГ ОСВЕТЉЕЊА</t>
  </si>
  <si>
    <t>ЗЕМЉАНИ РАДОВИ</t>
  </si>
  <si>
    <t>ИНСТАЛАЦИЈА УТИЧНИЦА И ИЗВОДА</t>
  </si>
  <si>
    <t>ИНСТАЛАЦИЈА ПОДНИХ КУТИЈА И КАНАЛА</t>
  </si>
  <si>
    <t>ИНСТАЛАЦИЈА КАБЛОВСКИХ РЕГАЛА И РЕБРАСТИХ ЦЕВИ</t>
  </si>
  <si>
    <t>ГРОМОБРАНСКА ИНСТАЛАЦИЈА</t>
  </si>
  <si>
    <t>ЗАВРШНИ РАДОВИ</t>
  </si>
  <si>
    <t>ПРЕДМЕР И ПРЕДРАЧУН ТЕЛЕКОМУНИКАЦИОНЕ ИНСТАЛАЦИЈЕ</t>
  </si>
  <si>
    <t>РЕКАПИТУЛАЦИЈА ТЕЛЕКОМУНИКАЦИОНЕ ИНСТАЛАЦИЈЕ</t>
  </si>
  <si>
    <t>СТРУКТУРНИ КАБЛОВСКИ СИСТЕМ</t>
  </si>
  <si>
    <t>ИНСТАЛАЦИЈА МУЛТИМИЕДИЈЕ</t>
  </si>
  <si>
    <t xml:space="preserve">УКУПНО ТЕЛЕКОМУНИКАЦИОНЕ ИНСТАЛАЦИЈЕ                                                              </t>
  </si>
  <si>
    <t>4.ПРЕДМЕР И ПРЕДРАЧУН РАДОВА</t>
  </si>
  <si>
    <t xml:space="preserve"> Р Е К А П И Т У Л А Ц И Ј А ВиК</t>
  </si>
  <si>
    <t>УКУПНО ВиК</t>
  </si>
  <si>
    <t>ПДВ 20%:</t>
  </si>
  <si>
    <t>ОПИС РАДА (НАЗИВ ПОЗИЦИЈЕ</t>
  </si>
  <si>
    <t>паушално</t>
  </si>
  <si>
    <t xml:space="preserve">Испорука и монтажа одговарајућег разводног ормана GRO  израђеног од два пута декапираног лима за монтажу на зид IP 54. Улаз и излаз  каблова вршити одозго кроз одговарајуће уводнице. У орман се предвиђа уградња следећих елемената: </t>
  </si>
  <si>
    <t>КОМПЛЕТ Разводни орман ГРО</t>
  </si>
  <si>
    <t xml:space="preserve">КОМПЛЕТ разводног ормана RO-KUT </t>
  </si>
  <si>
    <t>КОМПЛЕТ разводног ормана RO-B</t>
  </si>
  <si>
    <t>КОМПЛЕТ разводног ормана RO-U</t>
  </si>
  <si>
    <t>КОМПЛЕТ разводног ормана RO-S</t>
  </si>
  <si>
    <t>КОМПЛЕТ разводног ормана RO-SК</t>
  </si>
  <si>
    <t>КОМПЛЕТ разводног ормана RO-K</t>
  </si>
  <si>
    <t xml:space="preserve"> КОМПЛЕТ разводног ормана RO-KL1 </t>
  </si>
  <si>
    <t>Паушално</t>
  </si>
  <si>
    <r>
      <t>Циркулациона пумпа CP-40/15  са V1=5.16m3/h, V2=3.7m</t>
    </r>
    <r>
      <rPr>
        <vertAlign val="superscript"/>
        <sz val="12"/>
        <rFont val="Times New Roman"/>
        <family val="1"/>
      </rPr>
      <t>3</t>
    </r>
    <r>
      <rPr>
        <sz val="12"/>
        <rFont val="Times New Roman"/>
        <family val="1"/>
      </rPr>
      <t>/h, P1=110кPa P2=40кPa, N=0,55-0,95KW, n=2,200-2,850</t>
    </r>
    <r>
      <rPr>
        <vertAlign val="superscript"/>
        <sz val="12"/>
        <rFont val="Times New Roman"/>
        <family val="1"/>
      </rPr>
      <t>o</t>
    </r>
    <r>
      <rPr>
        <sz val="12"/>
        <rFont val="Times New Roman"/>
        <family val="1"/>
      </rPr>
      <t>/</t>
    </r>
    <r>
      <rPr>
        <vertAlign val="subscript"/>
        <sz val="12"/>
        <rFont val="Times New Roman"/>
        <family val="1"/>
      </rPr>
      <t>m</t>
    </r>
    <r>
      <rPr>
        <sz val="12"/>
        <rFont val="Times New Roman"/>
        <family val="1"/>
      </rPr>
      <t>, 220V .Једна пумпа се уграђује друга је магацинска резерва</t>
    </r>
  </si>
  <si>
    <t xml:space="preserve">Пробијање отвора у зидовима и међуспратној конструкцији за пролаз канала за вентилацију и пролаз цевне мреже, испитивање  инсталације на непропусност,  урегулисавање система вентилације и грејања са израдом извештаја о испитивању, пројекат изведеног стања, упутство за руковање, предаја инсталација. </t>
  </si>
  <si>
    <t>Пробијање отвора у зидовима  за пролаз канала за вентилацију и пролаз цевне мреже, испитивање  инсталације на непропусност, урегулисавање система проветравања и грејања са израдом извештаја о испитивању.</t>
  </si>
  <si>
    <t xml:space="preserve"> Паушално</t>
  </si>
  <si>
    <t xml:space="preserve">Пробијање отвора у зидовима за пролаз канала за вентилацију  испитивање  инсталације, урегулисавање система проветравања </t>
  </si>
  <si>
    <t>Предвиђа се 50% вредносати  позиције 2.11</t>
  </si>
  <si>
    <t>Предвиђа се 50% вредности  позиције 3.12.</t>
  </si>
  <si>
    <t xml:space="preserve">Минималне обавезне карактеристике инверторске топлотне пумпе: 
Капацитет грејања (при спољној температури -5°C и температури излазне воде 50°C): 53 кW
Капацитет хлађења (при спољној температури 35°C и температури излазне воде 7°C): 60 кW
Сезонски однос учинка који се пружа  и електричног учунка који се конзумира : SCOP=3
Произвођач топлотне пумпе поседује овлашћени сервис на територији Републике Србије за сервисирање понуђене топлотне пумпе.
Минималне обавезне карактеристике топлотне пумпе се доказују  техничком документацијом произвођача на српском или енглеском језику.
</t>
  </si>
  <si>
    <t xml:space="preserve">Испитивање инсталације на непропусност хладним воденим притиском, израда извештаја о испитивању и урегулисавање инсталације након пуштања у рад.
</t>
  </si>
  <si>
    <t xml:space="preserve">Бакарни фазонски комади (лукови, Т-комади, С-комади, прелази, спојнице) и сав помоћни заптивни материјал потребан за извођење мреже од бакарних цеви.
</t>
  </si>
  <si>
    <r>
      <rPr>
        <b/>
        <sz val="12"/>
        <rFont val="Times New Roman"/>
        <family val="1"/>
      </rPr>
      <t xml:space="preserve">НАПОМЕНА: </t>
    </r>
    <r>
      <rPr>
        <sz val="12"/>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даљина транспорта од градилишта до градске депоније у Нишу, улица Војводе Путника бб. Депоновање земље и растреситог грађевинског шута на депонију је без накнаде. Ценом обухватити комплетан утовар, транспорт и истовар.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</si>
  <si>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даљина транспорта од градилишта до градске депоније у Нишу, улица Војводе Путника бб. Депоновање земље и растреситог грађевинског шута на депонију је без накнаде. Ценом обухватити комплетан утовар, транспорт и истовар.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</si>
  <si>
    <t>No</t>
  </si>
  <si>
    <t>Opis</t>
  </si>
  <si>
    <t>Jed. Mere.</t>
  </si>
  <si>
    <t>Količina</t>
  </si>
  <si>
    <t>Jed cena</t>
  </si>
  <si>
    <t>UKUPNO</t>
  </si>
  <si>
    <t>SISTEM DETEKCIJE I DOJAVE POŽARA</t>
  </si>
  <si>
    <t>Isporuka, montaža i povezivanje adresibilne centrale slične tipu 
KENTEC Syncro AS: 2 adresne linije (petlje), do 127 adresna elementa po petlji, 2 kontrolisana izlaza za sirene, grafički LCD displej 
sa pozadinskim osvetljenjem, sat realnog vremena,  rezervno baterijsko napajanje VRLA Ultralcell 2x12V/7Ah. Baterije u skladu sa - SRPS EN 60896-21:2010 SRPS EN 60896-22:2010, SRPS N.S6.061:1989.  Centrala atestirana prema SRPS EN 54-2:2008. Plaća se komplet materijal  i radna snaga.</t>
  </si>
  <si>
    <t>Isporuka, montaža i povezivanje automatskog analogno–adresibilnog optički detektora dima sličnog tipu ALN-EN sa podnožjem tipa YBN-R/3, proizvođača HOCHIKI Japan, sa mogučnošću individualnog podešavanje praga osetljivosti %/m, autokompenzacijom zaprljenosti, "flat response" tehnologijom, atestiran SRPS EN 54-7:2008  (proizvođač HOCHIKI Japan). Plaća se komplet materijal  i radna snaga.</t>
  </si>
  <si>
    <t>Isporuka, montaža i povezivanje automatskog termičkog  detektora požara sličnog tipu ATJ-EN, sa podnožjem tipa YBN-R/3, atestiran SRPS EN 54-5,7:2008  (proizvođač HOCHIKI Japan). Plaća se komplet materijal  i radna snaga.</t>
  </si>
  <si>
    <t>Isporuka, montaža i povezivanje automatskog optičko-termičkog  detektora požara sličnog tipu ACC-EN, sa podnožjem tipa YBN-R/3, atestiran SRPS EN 54-5,7:2008  (proizvođač HOCHIKI Japan). Plaća se komplet materijal  i radna snaga.</t>
  </si>
  <si>
    <t>Isporuka, montaža i povezivanje adresIbilnog ručnog javljača požara, sličnog tipu  HCP-E/SCI, sa kučištem za nazidnu montažu i sa izolatorom kratkog spoja, atestiran SRPS EN 54-11:2008, SRPS EN 54-17:20 (proizvođač HOCHIKI Japan). Plaća se komplet materijal  i radna snaga.</t>
  </si>
  <si>
    <t>Isporuka, montaža i povezivanje adresibilnog relejnog modula sličnog tipu CHQ-MRC, jedan relejni izlaz 220V/5A i jedan ON/OFF ulaz (proizvođač HOCHIKI Japan). Plaća se komplet materijal  i radna snaga, atestiran SRPS EN 54-17:20, SRPS EN 54-18:200, (proizvođač HOCHIKI Japan). Plaća se komplet materijal  i radna snaga.</t>
  </si>
  <si>
    <t>Isporuka, montaža i povezivanje kućišta za smeštaj modula, sličnog tipu HOCHIK  CHQ-BACKBOX</t>
  </si>
  <si>
    <t>Isporuka, montaža i povezivanje adresibilne sirene sa bljeskalicom slične tipu  CHQ-WS2  proizvodnje Hochiki JAPAN  atestiran SRPS EN 54-17:20, SRPS EN 54-18:2008 . Plaća se komplet materijal i radna snaga po modulu</t>
  </si>
  <si>
    <t>Isporuka, montaža i povezivanje paralelnog svetlosnog indikatora 24VDC Plaća se komplet materijal  i radna snaga</t>
  </si>
  <si>
    <t>Isporuka, montaža i povezivanje telefonskog dojavnog automata - glasovnog komunikatora  sličnog tipu PARAVOX komplet sa rezervnim napajanje 12VDC. Parametrisanje uređaja i unos telefonskih brojeva po zahtevu korisnika</t>
  </si>
  <si>
    <t>Oznake  detektora,  (pakovanje 100 kom ). Plaća se komplet materijal  i radna snaga</t>
  </si>
  <si>
    <t xml:space="preserve">Isporuka i polaganje kabla tipa JH-ST-H 2x2x0,8mm    za povezivanje automatskih detektora i ručnih javljača sa centralom za dojavu požara na petlji. Kabli se polaže u zidu u rebrastim beshalogenim cevima i na zidu i krovnoj kontrukciji u krutim beshalogenim cevima. Plaća se komplet materijal i rad. </t>
  </si>
  <si>
    <t xml:space="preserve">Isporuka i polaganje kabla tipa JH-ST-H  FE180 E30 2x2x0,8mm    za povezivanje adresibilnih sirena i izvršnih modula sa centralom za dojavu požara na petlji. Kabli se polaže u zidu pod malterom u beshalogenim rebrastim cevima ili na zidu i krovnoj kontrukciji na vatrootpornim obujmicama E90 ispitivanje prema DIN VDE 0472 deo 804 i IEC 60332-3 metodaC), Plaća se komplet materijal i rad. </t>
  </si>
  <si>
    <t>Postavljanje mrežnog   vatrootpornog kabla NHXHX-J FE180\E30 3x1,5mm2 za izvršne funkcije isključenja razvodnih ormana Plaća se komplet materijal i rad.</t>
  </si>
  <si>
    <t xml:space="preserve">Nabavka i postavljanje  vatrootpornih obujmica E90 koje se postavljaju na svakih 30cm proizvođača OBO Beterman lil drugog proizviđača istih ili boljih karakteristika Plaća se komplet materijal i rad. </t>
  </si>
  <si>
    <t>Nabavka i montaža krutih beshalogenih cevi prečnika 20mm, dužine 3000mm, sa obujmicama, krivinama i pratećim priborom proizvodnje OBO Bettermann.</t>
  </si>
  <si>
    <t>Nabavka i montaža krutih beshalogenih razvodnih kutija 115x115mm</t>
  </si>
  <si>
    <t>Isporuka i polaganje halogen free rebrastih cevi sledećih dimenzija:</t>
  </si>
  <si>
    <t>ø16 mm</t>
  </si>
  <si>
    <t>ø29 mm</t>
  </si>
  <si>
    <t>Radi sprečavanja širenja i prenošenja požara preko elektro instalacije, na mestima prolaza kablova kroz protivpožarne zidove i na prodorima kroz tavanice (na granicama protivpožarnih zona), izvršiti zaštitu montažom vatrootpornog prodora vatrootpornosti 90min (S90),  slično tipu FPS vatrootporne ploče, proizvodnje Wurth OBO Bettermann, Plamal ili slično</t>
  </si>
  <si>
    <t>Vatrootporni premaz, 2kg,</t>
  </si>
  <si>
    <t>Vatrootporni git, u patroni, 310ml</t>
  </si>
  <si>
    <t>Pločica za označavanje, za sisteme prodora</t>
  </si>
  <si>
    <t>Nabavka i montaža sitnog nespecificiranog montažnog materijala (Pg uvodnici, rebrasta gibljiva creva, tiplovi, vezice, kablovske oznake isl) Paušalno do 5% vrednosti instalacije</t>
  </si>
  <si>
    <t>pauš</t>
  </si>
  <si>
    <t>Montaža, povezivanje, sa svim dodatnim potrebnim a nespecificiranim sitnijim elementima sistema, završno ispitivanje, izrada projekta izvedenog stanja, izdavanje atesta, obuka, puštanje u ispravan rad i predaja korisniku.</t>
  </si>
  <si>
    <t>Систем аутоматске дојаве пожара</t>
  </si>
  <si>
    <t>СВЕ УКУПНО БЕЗ ПДВ 20%:</t>
  </si>
  <si>
    <t>СВЕ УКУПНО СА ПДВ 20%:</t>
  </si>
</sst>
</file>

<file path=xl/styles.xml><?xml version="1.0" encoding="utf-8"?>
<styleSheet xmlns="http://schemas.openxmlformats.org/spreadsheetml/2006/main">
  <numFmts count="6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quot;$&quot;#,##0.00"/>
    <numFmt numFmtId="192" formatCode="00000"/>
    <numFmt numFmtId="193" formatCode="0.0"/>
    <numFmt numFmtId="194" formatCode="#,##0.00;[Red]#,##0.00"/>
    <numFmt numFmtId="195" formatCode="#,##0.00\ [$Din.-81A]"/>
    <numFmt numFmtId="196" formatCode="#,##0.00\ [$€-1];[Red]#,##0.00\ [$€-1]"/>
    <numFmt numFmtId="197" formatCode="#,##0.00&quot;€&quot;"/>
    <numFmt numFmtId="198" formatCode="[$€-2]\ #,##0.00_);[Red]\([$€-2]\ #,##0.00\)"/>
    <numFmt numFmtId="199" formatCode="_(&quot;$&quot;* #.##0.00_);_(&quot;$&quot;* \(#.##0.00\);_(&quot;$&quot;* &quot;-&quot;??_);_(@_)"/>
    <numFmt numFmtId="200" formatCode="#.##0.00"/>
    <numFmt numFmtId="201" formatCode="#.##0"/>
    <numFmt numFmtId="202" formatCode="_(* #.##0.00_);_(* \(#.##0.00\);_(* &quot;-&quot;??_);_(@_)"/>
    <numFmt numFmtId="203" formatCode="_(* #.##0_);_(* \(#.##0\);_(* &quot;-&quot;_);_(@_)"/>
    <numFmt numFmtId="204" formatCode="#,##0.00\ [$Din.-C1A];[Red]\-#,##0.00\ [$Din.-C1A]"/>
    <numFmt numFmtId="205" formatCode="0.00_);\(0.00\)"/>
    <numFmt numFmtId="206" formatCode="#,##0.00\ [$€-1]"/>
    <numFmt numFmtId="207" formatCode="_-* #,##0.00\ [$€-1]_-;\-* #,##0.00\ [$€-1]_-;_-* &quot;-&quot;??\ [$€-1]_-;_-@_-"/>
    <numFmt numFmtId="208" formatCode="#,##0.00\ &quot;€&quot;"/>
    <numFmt numFmtId="209" formatCode="0.00;[Red]0.00"/>
    <numFmt numFmtId="210" formatCode="#,##0.00\ [$Din.-241A]"/>
    <numFmt numFmtId="211" formatCode="#,##0&quot;  &quot;"/>
    <numFmt numFmtId="212" formatCode="#,##0.0"/>
    <numFmt numFmtId="213" formatCode="_-* #,##0.00\ [$Din.-241A]_-;\-* #,##0.00\ [$Din.-241A]_-;_-* &quot;-&quot;??\ [$Din.-241A]_-;_-@_-"/>
    <numFmt numFmtId="214" formatCode="_ * #,##0.00\ &quot;Din&quot;_ ;_ * #,##0.00\ &quot;Din&quot;_ ;_ * &quot;-&quot;??\ &quot;Din&quot;_ ;_ @_ "/>
    <numFmt numFmtId="215" formatCode="#,##0\ _D_i_n_."/>
    <numFmt numFmtId="216" formatCode="_ * #,##0.00\ [$€]_ ;_ * #,##0.00\ [$€]_ ;_ * &quot;-&quot;??\ [$€]_ ;_ @_ "/>
    <numFmt numFmtId="217" formatCode="#,##0.00\ &quot;Din.&quot;"/>
  </numFmts>
  <fonts count="75">
    <font>
      <sz val="10"/>
      <name val="Arial"/>
      <family val="0"/>
    </font>
    <font>
      <u val="single"/>
      <sz val="10"/>
      <color indexed="12"/>
      <name val="Arial"/>
      <family val="2"/>
    </font>
    <font>
      <u val="single"/>
      <sz val="10"/>
      <color indexed="36"/>
      <name val="Arial"/>
      <family val="2"/>
    </font>
    <font>
      <sz val="12"/>
      <name val="Times New Roman"/>
      <family val="1"/>
    </font>
    <font>
      <b/>
      <i/>
      <sz val="12"/>
      <name val="Times New Roman"/>
      <family val="1"/>
    </font>
    <font>
      <vertAlign val="superscript"/>
      <sz val="12"/>
      <name val="Times New Roman"/>
      <family val="1"/>
    </font>
    <font>
      <b/>
      <sz val="12"/>
      <name val="Times New Roman"/>
      <family val="1"/>
    </font>
    <font>
      <vertAlign val="superscript"/>
      <sz val="12"/>
      <color indexed="10"/>
      <name val="Times New Roman"/>
      <family val="1"/>
    </font>
    <font>
      <sz val="12"/>
      <color indexed="10"/>
      <name val="Times New Roman"/>
      <family val="1"/>
    </font>
    <font>
      <i/>
      <sz val="12"/>
      <name val="Times New Roman"/>
      <family val="1"/>
    </font>
    <font>
      <b/>
      <i/>
      <sz val="14"/>
      <name val="Times New Roman"/>
      <family val="1"/>
    </font>
    <font>
      <sz val="12"/>
      <name val="Arial"/>
      <family val="2"/>
    </font>
    <font>
      <sz val="10"/>
      <name val="Times New Roman"/>
      <family val="1"/>
    </font>
    <font>
      <sz val="12"/>
      <name val="Times_Lat"/>
      <family val="1"/>
    </font>
    <font>
      <sz val="11"/>
      <color indexed="8"/>
      <name val="YUArial"/>
      <family val="2"/>
    </font>
    <font>
      <sz val="12"/>
      <name val="Calibri"/>
      <family val="2"/>
    </font>
    <font>
      <b/>
      <sz val="11"/>
      <name val="Times New Roman"/>
      <family val="1"/>
    </font>
    <font>
      <sz val="11"/>
      <name val="Arial"/>
      <family val="2"/>
    </font>
    <font>
      <sz val="11"/>
      <name val="Times New Roman"/>
      <family val="1"/>
    </font>
    <font>
      <sz val="14"/>
      <name val="Times New Roman"/>
      <family val="1"/>
    </font>
    <font>
      <vertAlign val="subscript"/>
      <sz val="12"/>
      <name val="Times New Roman"/>
      <family val="1"/>
    </font>
    <font>
      <b/>
      <vertAlign val="superscript"/>
      <sz val="12"/>
      <name val="Times New Roman"/>
      <family val="1"/>
    </font>
    <font>
      <b/>
      <vertAlign val="subscript"/>
      <sz val="12"/>
      <name val="Times New Roman"/>
      <family val="1"/>
    </font>
    <font>
      <b/>
      <sz val="10"/>
      <name val="Times New Roman"/>
      <family val="1"/>
    </font>
    <font>
      <sz val="12"/>
      <color indexed="40"/>
      <name val="Times New Roman"/>
      <family val="1"/>
    </font>
    <font>
      <b/>
      <sz val="12"/>
      <color indexed="10"/>
      <name val="Times New Roman"/>
      <family val="1"/>
    </font>
    <font>
      <sz val="11"/>
      <color indexed="10"/>
      <name val="Times New Roman"/>
      <family val="1"/>
    </font>
    <font>
      <sz val="12"/>
      <color indexed="14"/>
      <name val="Times New Roman"/>
      <family val="1"/>
    </font>
    <font>
      <sz val="11"/>
      <color indexed="14"/>
      <name val="Times New Roman"/>
      <family val="1"/>
    </font>
    <font>
      <sz val="12"/>
      <color indexed="8"/>
      <name val="Times New Roman"/>
      <family val="1"/>
    </font>
    <font>
      <sz val="11"/>
      <color indexed="8"/>
      <name val="Times New Roman"/>
      <family val="1"/>
    </font>
    <font>
      <b/>
      <sz val="11"/>
      <color indexed="8"/>
      <name val="Times New Roman"/>
      <family val="1"/>
    </font>
    <font>
      <sz val="14"/>
      <color indexed="8"/>
      <name val="Times New Roman"/>
      <family val="1"/>
    </font>
    <font>
      <b/>
      <sz val="14"/>
      <color indexed="8"/>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4"/>
      <name val="Times New Roman"/>
      <family val="1"/>
    </font>
    <font>
      <sz val="10"/>
      <color indexed="56"/>
      <name val="Times New Roman"/>
      <family val="1"/>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3399"/>
      <name val="Times New Roman"/>
      <family val="1"/>
    </font>
    <font>
      <sz val="12"/>
      <color rgb="FFFF0000"/>
      <name val="Times New Roman"/>
      <family val="1"/>
    </font>
    <font>
      <sz val="10"/>
      <color rgb="FF00206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34997999668121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ck">
        <color indexed="23"/>
      </top>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thin"/>
      <right style="medium"/>
      <top/>
      <bottom style="thin"/>
    </border>
    <border>
      <left style="thin"/>
      <right style="medium"/>
      <top style="thin"/>
      <bottom style="thin"/>
    </border>
    <border>
      <left/>
      <right style="medium"/>
      <top style="thin"/>
      <bottom style="thin"/>
    </border>
    <border>
      <left>
        <color indexed="63"/>
      </left>
      <right>
        <color indexed="63"/>
      </right>
      <top style="medium"/>
      <bottom style="medium"/>
    </border>
    <border>
      <left>
        <color indexed="63"/>
      </left>
      <right style="medium"/>
      <top>
        <color indexed="63"/>
      </top>
      <bottom>
        <color indexed="63"/>
      </bottom>
    </border>
    <border>
      <left style="medium"/>
      <right style="thin"/>
      <top/>
      <bottom style="thin"/>
    </border>
    <border>
      <left style="thin"/>
      <right style="medium"/>
      <top style="thin"/>
      <bottom>
        <color indexed="63"/>
      </bottom>
    </border>
    <border>
      <left/>
      <right style="medium"/>
      <top/>
      <bottom style="thin"/>
    </border>
    <border>
      <left style="thin"/>
      <right>
        <color indexed="63"/>
      </right>
      <top style="thin"/>
      <bottom style="thin"/>
    </border>
    <border>
      <left style="thin"/>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medium"/>
      <right>
        <color indexed="63"/>
      </right>
      <top style="thin"/>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thin"/>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color indexed="63"/>
      </left>
      <right style="thin"/>
      <top style="medium"/>
      <bottom style="medium"/>
    </border>
    <border>
      <left style="medium"/>
      <right/>
      <top style="medium"/>
      <bottom/>
    </border>
    <border>
      <left/>
      <right/>
      <top style="medium"/>
      <bottom/>
    </border>
    <border>
      <left/>
      <right style="medium"/>
      <top style="medium"/>
      <bottom/>
    </border>
    <border>
      <left style="medium"/>
      <right>
        <color indexed="63"/>
      </right>
      <top style="thin"/>
      <bottom style="medium"/>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69">
    <xf numFmtId="0" fontId="0" fillId="0" borderId="0" xfId="0" applyAlignment="1">
      <alignment/>
    </xf>
    <xf numFmtId="0" fontId="3" fillId="0" borderId="0" xfId="0" applyFont="1" applyFill="1" applyBorder="1" applyAlignment="1">
      <alignment/>
    </xf>
    <xf numFmtId="0" fontId="3" fillId="32" borderId="10" xfId="0" applyFont="1" applyFill="1" applyBorder="1" applyAlignment="1">
      <alignment horizontal="center" vertical="center" wrapText="1"/>
    </xf>
    <xf numFmtId="0" fontId="3" fillId="32" borderId="0" xfId="0" applyFont="1" applyFill="1" applyBorder="1" applyAlignment="1">
      <alignment/>
    </xf>
    <xf numFmtId="0" fontId="3" fillId="32" borderId="10" xfId="0" applyFont="1" applyFill="1" applyBorder="1" applyAlignment="1">
      <alignment/>
    </xf>
    <xf numFmtId="0" fontId="3" fillId="32" borderId="10" xfId="0" applyFont="1" applyFill="1" applyBorder="1" applyAlignment="1">
      <alignment horizontal="center"/>
    </xf>
    <xf numFmtId="0" fontId="3" fillId="32" borderId="10" xfId="0" applyFont="1" applyFill="1" applyBorder="1" applyAlignment="1">
      <alignment horizontal="justify" vertical="top"/>
    </xf>
    <xf numFmtId="0" fontId="6" fillId="32" borderId="10" xfId="0" applyFont="1" applyFill="1" applyBorder="1" applyAlignment="1">
      <alignment horizontal="center" vertical="top" wrapText="1"/>
    </xf>
    <xf numFmtId="4" fontId="3" fillId="32" borderId="10" xfId="0" applyNumberFormat="1" applyFont="1" applyFill="1" applyBorder="1" applyAlignment="1">
      <alignment horizontal="right" wrapText="1"/>
    </xf>
    <xf numFmtId="0" fontId="3" fillId="32" borderId="10" xfId="0" applyFont="1" applyFill="1" applyBorder="1" applyAlignment="1">
      <alignment horizontal="justify" vertical="top" wrapText="1"/>
    </xf>
    <xf numFmtId="4" fontId="3" fillId="32" borderId="0" xfId="0" applyNumberFormat="1" applyFont="1" applyFill="1" applyBorder="1" applyAlignment="1">
      <alignment/>
    </xf>
    <xf numFmtId="4" fontId="3" fillId="32" borderId="10" xfId="0" applyNumberFormat="1" applyFont="1" applyFill="1" applyBorder="1" applyAlignment="1">
      <alignment horizontal="right"/>
    </xf>
    <xf numFmtId="0" fontId="4" fillId="32" borderId="10" xfId="0" applyFont="1" applyFill="1" applyBorder="1" applyAlignment="1">
      <alignment horizontal="justify" vertical="top"/>
    </xf>
    <xf numFmtId="0" fontId="4"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9" fillId="32" borderId="10" xfId="0" applyFont="1" applyFill="1" applyBorder="1" applyAlignment="1">
      <alignment horizontal="center"/>
    </xf>
    <xf numFmtId="4" fontId="9" fillId="32" borderId="10" xfId="0" applyNumberFormat="1" applyFont="1" applyFill="1" applyBorder="1" applyAlignment="1">
      <alignment/>
    </xf>
    <xf numFmtId="4" fontId="9" fillId="32" borderId="10" xfId="0" applyNumberFormat="1" applyFont="1" applyFill="1" applyBorder="1" applyAlignment="1">
      <alignment horizontal="right"/>
    </xf>
    <xf numFmtId="0" fontId="9" fillId="32" borderId="10" xfId="0" applyFont="1" applyFill="1" applyBorder="1" applyAlignment="1">
      <alignment/>
    </xf>
    <xf numFmtId="0" fontId="9" fillId="32" borderId="10" xfId="0" applyFont="1" applyFill="1" applyBorder="1" applyAlignment="1">
      <alignment horizontal="justify" vertical="top"/>
    </xf>
    <xf numFmtId="0" fontId="3" fillId="32" borderId="10" xfId="0" applyFont="1" applyFill="1" applyBorder="1" applyAlignment="1" quotePrefix="1">
      <alignment horizontal="justify" vertical="top"/>
    </xf>
    <xf numFmtId="0" fontId="4" fillId="32" borderId="10" xfId="0" applyFont="1" applyFill="1" applyBorder="1" applyAlignment="1">
      <alignment horizontal="center"/>
    </xf>
    <xf numFmtId="4" fontId="3" fillId="32" borderId="10" xfId="0" applyNumberFormat="1" applyFont="1" applyFill="1" applyBorder="1" applyAlignment="1">
      <alignment/>
    </xf>
    <xf numFmtId="0" fontId="3" fillId="32" borderId="10" xfId="0" applyFont="1" applyFill="1" applyBorder="1" applyAlignment="1" applyProtection="1">
      <alignment wrapText="1"/>
      <protection locked="0"/>
    </xf>
    <xf numFmtId="0" fontId="3" fillId="32" borderId="0" xfId="0" applyFont="1" applyFill="1" applyBorder="1" applyAlignment="1" applyProtection="1">
      <alignment wrapText="1"/>
      <protection locked="0"/>
    </xf>
    <xf numFmtId="4" fontId="3" fillId="32" borderId="10" xfId="0" applyNumberFormat="1" applyFont="1" applyFill="1" applyBorder="1" applyAlignment="1" applyProtection="1">
      <alignment horizontal="right" wrapText="1"/>
      <protection locked="0"/>
    </xf>
    <xf numFmtId="0" fontId="3" fillId="32" borderId="10" xfId="0" applyNumberFormat="1" applyFont="1" applyFill="1" applyBorder="1" applyAlignment="1">
      <alignment horizontal="justify" vertical="top"/>
    </xf>
    <xf numFmtId="0" fontId="3" fillId="32" borderId="0" xfId="0" applyFont="1" applyFill="1" applyBorder="1" applyAlignment="1">
      <alignment/>
    </xf>
    <xf numFmtId="0" fontId="12" fillId="0" borderId="0" xfId="0" applyFont="1" applyAlignment="1">
      <alignment/>
    </xf>
    <xf numFmtId="0" fontId="3" fillId="0" borderId="0" xfId="0" applyFont="1" applyBorder="1" applyAlignment="1">
      <alignment horizontal="center" vertical="center"/>
    </xf>
    <xf numFmtId="0" fontId="13" fillId="0" borderId="0" xfId="0" applyFont="1" applyAlignment="1">
      <alignment/>
    </xf>
    <xf numFmtId="0" fontId="0" fillId="0" borderId="0" xfId="0" applyAlignment="1">
      <alignment/>
    </xf>
    <xf numFmtId="0" fontId="6" fillId="32" borderId="10" xfId="0" applyFont="1" applyFill="1" applyBorder="1" applyAlignment="1">
      <alignment horizontal="center"/>
    </xf>
    <xf numFmtId="4" fontId="3" fillId="0" borderId="0" xfId="0" applyNumberFormat="1" applyFont="1" applyFill="1" applyBorder="1" applyAlignment="1">
      <alignment/>
    </xf>
    <xf numFmtId="0" fontId="3" fillId="0" borderId="10" xfId="0" applyFont="1" applyFill="1" applyBorder="1" applyAlignment="1">
      <alignment horizontal="justify" vertical="top" wrapText="1"/>
    </xf>
    <xf numFmtId="0" fontId="3" fillId="0" borderId="10" xfId="0" applyFont="1" applyFill="1" applyBorder="1" applyAlignment="1">
      <alignment horizontal="center"/>
    </xf>
    <xf numFmtId="4" fontId="3" fillId="32" borderId="0" xfId="0" applyNumberFormat="1" applyFont="1" applyFill="1" applyBorder="1" applyAlignment="1">
      <alignment horizontal="right" wrapText="1"/>
    </xf>
    <xf numFmtId="0" fontId="4" fillId="0" borderId="10" xfId="0" applyFont="1" applyFill="1" applyBorder="1" applyAlignment="1">
      <alignment horizontal="justify" vertical="center" wrapText="1"/>
    </xf>
    <xf numFmtId="0" fontId="6" fillId="0" borderId="10" xfId="0" applyFont="1" applyFill="1" applyBorder="1" applyAlignment="1">
      <alignment horizontal="center" vertical="top" wrapText="1"/>
    </xf>
    <xf numFmtId="4" fontId="3" fillId="0" borderId="10" xfId="0" applyNumberFormat="1" applyFont="1" applyFill="1" applyBorder="1" applyAlignment="1">
      <alignment horizontal="right" wrapText="1"/>
    </xf>
    <xf numFmtId="4" fontId="3" fillId="0" borderId="10" xfId="0" applyNumberFormat="1" applyFont="1" applyFill="1" applyBorder="1" applyAlignment="1">
      <alignment horizontal="right"/>
    </xf>
    <xf numFmtId="0" fontId="3" fillId="0" borderId="1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4" fontId="3" fillId="0" borderId="10" xfId="0" applyNumberFormat="1" applyFont="1" applyFill="1" applyBorder="1" applyAlignment="1" applyProtection="1">
      <alignment horizontal="right" wrapText="1"/>
      <protection locked="0"/>
    </xf>
    <xf numFmtId="0" fontId="3" fillId="0" borderId="10" xfId="0" applyFont="1" applyFill="1" applyBorder="1" applyAlignment="1">
      <alignment/>
    </xf>
    <xf numFmtId="4" fontId="3" fillId="0" borderId="10" xfId="0" applyNumberFormat="1" applyFont="1" applyFill="1" applyBorder="1" applyAlignment="1">
      <alignment/>
    </xf>
    <xf numFmtId="0" fontId="18" fillId="0" borderId="0" xfId="0" applyFont="1" applyFill="1" applyAlignment="1">
      <alignment horizontal="center"/>
    </xf>
    <xf numFmtId="0" fontId="3" fillId="0" borderId="0" xfId="85" applyFont="1" applyBorder="1" applyAlignment="1">
      <alignment horizontal="center" vertical="top" wrapText="1"/>
      <protection/>
    </xf>
    <xf numFmtId="0" fontId="3" fillId="0" borderId="0" xfId="85" applyFont="1" applyBorder="1" applyAlignment="1">
      <alignment wrapText="1"/>
      <protection/>
    </xf>
    <xf numFmtId="0" fontId="3" fillId="0" borderId="0" xfId="85" applyFont="1" applyBorder="1" applyAlignment="1">
      <alignment horizontal="center" wrapText="1"/>
      <protection/>
    </xf>
    <xf numFmtId="4" fontId="3" fillId="0" borderId="0" xfId="85" applyNumberFormat="1" applyFont="1" applyBorder="1" applyAlignment="1">
      <alignment horizontal="right" wrapText="1"/>
      <protection/>
    </xf>
    <xf numFmtId="0" fontId="3" fillId="0" borderId="0" xfId="85" applyFont="1" applyBorder="1" applyAlignment="1">
      <alignment horizontal="left" vertical="top" wrapText="1"/>
      <protection/>
    </xf>
    <xf numFmtId="4" fontId="8" fillId="0" borderId="0" xfId="85" applyNumberFormat="1" applyFont="1" applyBorder="1" applyAlignment="1">
      <alignment horizontal="right" wrapText="1"/>
      <protection/>
    </xf>
    <xf numFmtId="0" fontId="8" fillId="0" borderId="0" xfId="85" applyFont="1" applyBorder="1" applyAlignment="1">
      <alignment horizontal="center" vertical="top" wrapText="1"/>
      <protection/>
    </xf>
    <xf numFmtId="0" fontId="8" fillId="0" borderId="0" xfId="85" applyFont="1" applyBorder="1" applyAlignment="1">
      <alignment horizontal="left" vertical="top" wrapText="1"/>
      <protection/>
    </xf>
    <xf numFmtId="0" fontId="6" fillId="0" borderId="0" xfId="85" applyFont="1" applyBorder="1" applyAlignment="1">
      <alignment horizontal="left" vertical="top" wrapText="1"/>
      <protection/>
    </xf>
    <xf numFmtId="49" fontId="3" fillId="0" borderId="0" xfId="94" applyNumberFormat="1" applyFont="1" applyBorder="1" applyAlignment="1">
      <alignment horizontal="center" vertical="top" wrapText="1"/>
      <protection/>
    </xf>
    <xf numFmtId="4" fontId="3" fillId="0" borderId="0" xfId="85" applyNumberFormat="1" applyFont="1" applyFill="1" applyBorder="1" applyAlignment="1">
      <alignment horizontal="left" vertical="top" wrapText="1"/>
      <protection/>
    </xf>
    <xf numFmtId="4" fontId="3" fillId="0" borderId="0" xfId="85" applyNumberFormat="1" applyFont="1" applyBorder="1" applyAlignment="1" applyProtection="1">
      <alignment horizontal="right" wrapText="1"/>
      <protection/>
    </xf>
    <xf numFmtId="4" fontId="3" fillId="0" borderId="0" xfId="85" applyNumberFormat="1" applyFont="1" applyBorder="1" applyAlignment="1" applyProtection="1">
      <alignment horizontal="right" wrapText="1"/>
      <protection locked="0"/>
    </xf>
    <xf numFmtId="3" fontId="3" fillId="0" borderId="0" xfId="85" applyNumberFormat="1" applyFont="1" applyBorder="1" applyAlignment="1">
      <alignment horizontal="center" vertical="top" wrapText="1"/>
      <protection/>
    </xf>
    <xf numFmtId="4" fontId="3" fillId="0" borderId="0" xfId="85" applyNumberFormat="1" applyFont="1" applyBorder="1" applyAlignment="1">
      <alignment horizontal="left" vertical="top" wrapText="1"/>
      <protection/>
    </xf>
    <xf numFmtId="3" fontId="8" fillId="0" borderId="0" xfId="85" applyNumberFormat="1" applyFont="1" applyBorder="1" applyAlignment="1">
      <alignment horizontal="center" vertical="top" wrapText="1"/>
      <protection/>
    </xf>
    <xf numFmtId="3" fontId="24" fillId="0" borderId="0" xfId="85" applyNumberFormat="1" applyFont="1" applyBorder="1" applyAlignment="1">
      <alignment horizontal="center" vertical="top" wrapText="1"/>
      <protection/>
    </xf>
    <xf numFmtId="0" fontId="24" fillId="0" borderId="0" xfId="85" applyFont="1" applyBorder="1" applyAlignment="1">
      <alignment horizontal="left" vertical="top" wrapText="1"/>
      <protection/>
    </xf>
    <xf numFmtId="0" fontId="8" fillId="0" borderId="0" xfId="85" applyFont="1" applyBorder="1" applyAlignment="1">
      <alignment horizontal="center" wrapText="1"/>
      <protection/>
    </xf>
    <xf numFmtId="4" fontId="8" fillId="0" borderId="0" xfId="85" applyNumberFormat="1" applyFont="1" applyBorder="1" applyAlignment="1">
      <alignment horizontal="left" vertical="top" wrapText="1"/>
      <protection/>
    </xf>
    <xf numFmtId="0" fontId="3" fillId="0" borderId="0" xfId="85" applyFont="1" applyBorder="1" applyAlignment="1" applyProtection="1">
      <alignment horizontal="left" vertical="top" wrapText="1"/>
      <protection/>
    </xf>
    <xf numFmtId="3" fontId="3" fillId="0" borderId="0" xfId="85" applyNumberFormat="1" applyFont="1" applyBorder="1" applyAlignment="1" applyProtection="1">
      <alignment horizontal="center" vertical="top" wrapText="1"/>
      <protection/>
    </xf>
    <xf numFmtId="0" fontId="6" fillId="0" borderId="0" xfId="85" applyFont="1" applyBorder="1" applyAlignment="1">
      <alignment horizontal="center" vertical="top" wrapText="1"/>
      <protection/>
    </xf>
    <xf numFmtId="49" fontId="6" fillId="0" borderId="0" xfId="85" applyNumberFormat="1" applyFont="1" applyBorder="1" applyAlignment="1">
      <alignment horizontal="center" vertical="top" wrapText="1"/>
      <protection/>
    </xf>
    <xf numFmtId="49" fontId="6" fillId="0" borderId="0" xfId="94" applyNumberFormat="1" applyFont="1" applyFill="1" applyBorder="1" applyAlignment="1">
      <alignment horizontal="center" vertical="top" wrapText="1"/>
      <protection/>
    </xf>
    <xf numFmtId="49" fontId="25" fillId="0" borderId="0" xfId="85" applyNumberFormat="1" applyFont="1" applyBorder="1" applyAlignment="1">
      <alignment horizontal="center" vertical="top" wrapText="1"/>
      <protection/>
    </xf>
    <xf numFmtId="49" fontId="25" fillId="0" borderId="0" xfId="85" applyNumberFormat="1" applyFont="1" applyBorder="1" applyAlignment="1">
      <alignment horizontal="left" vertical="top" wrapText="1"/>
      <protection/>
    </xf>
    <xf numFmtId="0" fontId="6" fillId="0" borderId="0" xfId="85" applyFont="1" applyFill="1" applyBorder="1" applyAlignment="1">
      <alignment horizontal="left" vertical="top" wrapText="1"/>
      <protection/>
    </xf>
    <xf numFmtId="0" fontId="3" fillId="0" borderId="0" xfId="75" applyFont="1">
      <alignment/>
      <protection/>
    </xf>
    <xf numFmtId="0" fontId="3" fillId="32" borderId="10" xfId="0" applyFont="1" applyFill="1" applyBorder="1" applyAlignment="1">
      <alignment horizontal="center" vertical="center"/>
    </xf>
    <xf numFmtId="4" fontId="3" fillId="32" borderId="10" xfId="0" applyNumberFormat="1" applyFont="1" applyFill="1" applyBorder="1" applyAlignment="1">
      <alignment horizontal="center"/>
    </xf>
    <xf numFmtId="4" fontId="3" fillId="32" borderId="10" xfId="0" applyNumberFormat="1" applyFont="1" applyFill="1" applyBorder="1" applyAlignment="1">
      <alignment horizontal="center" wrapText="1"/>
    </xf>
    <xf numFmtId="0" fontId="6" fillId="33" borderId="10" xfId="0" applyFont="1" applyFill="1" applyBorder="1" applyAlignment="1">
      <alignment horizontal="center"/>
    </xf>
    <xf numFmtId="0" fontId="11" fillId="0" borderId="11" xfId="0" applyFont="1" applyBorder="1" applyAlignment="1">
      <alignment vertical="center" wrapText="1"/>
    </xf>
    <xf numFmtId="0" fontId="11" fillId="0" borderId="0" xfId="0" applyFont="1" applyBorder="1" applyAlignment="1">
      <alignment vertical="center" wrapText="1"/>
    </xf>
    <xf numFmtId="0" fontId="14" fillId="0" borderId="0" xfId="0" applyFont="1" applyAlignment="1">
      <alignment/>
    </xf>
    <xf numFmtId="0" fontId="18" fillId="0" borderId="0" xfId="0" applyFont="1" applyFill="1" applyAlignment="1">
      <alignment/>
    </xf>
    <xf numFmtId="0" fontId="18" fillId="0" borderId="0" xfId="0" applyFont="1" applyFill="1" applyBorder="1" applyAlignment="1">
      <alignment/>
    </xf>
    <xf numFmtId="0" fontId="16" fillId="0" borderId="0" xfId="0" applyFont="1" applyFill="1" applyBorder="1" applyAlignment="1">
      <alignment horizontal="left" vertical="top" wrapText="1"/>
    </xf>
    <xf numFmtId="0" fontId="18" fillId="0" borderId="0" xfId="0" applyFont="1" applyFill="1" applyBorder="1" applyAlignment="1">
      <alignment horizontal="center"/>
    </xf>
    <xf numFmtId="0" fontId="18" fillId="0" borderId="10" xfId="0" applyFont="1" applyFill="1" applyBorder="1" applyAlignment="1">
      <alignment wrapText="1"/>
    </xf>
    <xf numFmtId="0" fontId="18" fillId="0" borderId="0" xfId="0" applyFont="1" applyFill="1" applyBorder="1" applyAlignment="1">
      <alignment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xf>
    <xf numFmtId="49" fontId="18" fillId="0" borderId="10" xfId="0" applyNumberFormat="1" applyFont="1" applyFill="1" applyBorder="1" applyAlignment="1">
      <alignment wrapText="1"/>
    </xf>
    <xf numFmtId="0" fontId="18" fillId="0" borderId="0" xfId="0" applyFont="1" applyFill="1" applyBorder="1" applyAlignment="1">
      <alignment horizontal="center" vertical="top"/>
    </xf>
    <xf numFmtId="49" fontId="18" fillId="0" borderId="12" xfId="0" applyNumberFormat="1" applyFont="1" applyFill="1" applyBorder="1" applyAlignment="1">
      <alignment wrapText="1"/>
    </xf>
    <xf numFmtId="0" fontId="18" fillId="0" borderId="12" xfId="0" applyFont="1" applyFill="1" applyBorder="1" applyAlignment="1">
      <alignment horizontal="center"/>
    </xf>
    <xf numFmtId="49" fontId="18" fillId="0" borderId="13" xfId="0" applyNumberFormat="1" applyFont="1" applyFill="1" applyBorder="1" applyAlignment="1">
      <alignment wrapText="1"/>
    </xf>
    <xf numFmtId="49" fontId="18" fillId="0" borderId="14" xfId="0" applyNumberFormat="1" applyFont="1" applyFill="1" applyBorder="1" applyAlignment="1">
      <alignment wrapText="1"/>
    </xf>
    <xf numFmtId="0" fontId="18" fillId="0" borderId="15" xfId="0" applyFont="1" applyFill="1" applyBorder="1" applyAlignment="1">
      <alignment horizontal="center"/>
    </xf>
    <xf numFmtId="0" fontId="18" fillId="0" borderId="16" xfId="0" applyFont="1" applyFill="1" applyBorder="1" applyAlignment="1">
      <alignment horizontal="center"/>
    </xf>
    <xf numFmtId="0" fontId="18" fillId="0" borderId="14" xfId="0" applyFont="1" applyFill="1" applyBorder="1" applyAlignment="1">
      <alignment horizontal="left" vertical="top" wrapText="1"/>
    </xf>
    <xf numFmtId="0" fontId="18" fillId="0" borderId="14" xfId="0" applyFont="1" applyFill="1" applyBorder="1" applyAlignment="1">
      <alignment horizontal="center"/>
    </xf>
    <xf numFmtId="49" fontId="18" fillId="0" borderId="0" xfId="0" applyNumberFormat="1" applyFont="1" applyFill="1" applyBorder="1" applyAlignment="1">
      <alignment wrapText="1"/>
    </xf>
    <xf numFmtId="0" fontId="18" fillId="0" borderId="0" xfId="0" applyFont="1" applyFill="1" applyBorder="1" applyAlignment="1">
      <alignment horizontal="justify" wrapText="1"/>
    </xf>
    <xf numFmtId="0" fontId="16" fillId="0" borderId="0" xfId="0" applyFont="1" applyFill="1" applyBorder="1" applyAlignment="1">
      <alignment horizontal="justify" wrapText="1"/>
    </xf>
    <xf numFmtId="0" fontId="18" fillId="0" borderId="1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Alignment="1">
      <alignment wrapText="1"/>
    </xf>
    <xf numFmtId="0" fontId="16" fillId="0" borderId="0" xfId="0" applyFont="1" applyFill="1" applyAlignment="1">
      <alignment wrapText="1"/>
    </xf>
    <xf numFmtId="2" fontId="18" fillId="0" borderId="0" xfId="0" applyNumberFormat="1" applyFont="1" applyFill="1" applyAlignment="1">
      <alignment/>
    </xf>
    <xf numFmtId="0" fontId="18" fillId="0" borderId="10" xfId="87" applyFont="1" applyBorder="1" applyAlignment="1">
      <alignment horizontal="center"/>
      <protection/>
    </xf>
    <xf numFmtId="49" fontId="18" fillId="0" borderId="10" xfId="87" applyNumberFormat="1" applyFont="1" applyBorder="1" applyAlignment="1">
      <alignment wrapText="1"/>
      <protection/>
    </xf>
    <xf numFmtId="49" fontId="18" fillId="0" borderId="12" xfId="87" applyNumberFormat="1" applyFont="1" applyBorder="1" applyAlignment="1">
      <alignment wrapText="1"/>
      <protection/>
    </xf>
    <xf numFmtId="0" fontId="9" fillId="0" borderId="10" xfId="0" applyFont="1" applyFill="1" applyBorder="1" applyAlignment="1">
      <alignment horizontal="justify" vertical="top"/>
    </xf>
    <xf numFmtId="0" fontId="6" fillId="0" borderId="10" xfId="0" applyFont="1" applyFill="1" applyBorder="1" applyAlignment="1">
      <alignment horizontal="center"/>
    </xf>
    <xf numFmtId="0" fontId="3" fillId="0" borderId="10" xfId="0" applyFont="1" applyFill="1" applyBorder="1" applyAlignment="1">
      <alignment horizontal="justify" vertical="top"/>
    </xf>
    <xf numFmtId="0" fontId="3" fillId="0" borderId="10" xfId="0" applyNumberFormat="1" applyFont="1" applyFill="1" applyBorder="1" applyAlignment="1">
      <alignment horizontal="justify" vertical="top"/>
    </xf>
    <xf numFmtId="0" fontId="6" fillId="0" borderId="10" xfId="0" applyFont="1" applyFill="1" applyBorder="1" applyAlignment="1">
      <alignment horizontal="left"/>
    </xf>
    <xf numFmtId="4" fontId="19" fillId="32" borderId="10" xfId="0" applyNumberFormat="1" applyFont="1" applyFill="1" applyBorder="1" applyAlignment="1">
      <alignment horizontal="right" wrapText="1"/>
    </xf>
    <xf numFmtId="4" fontId="9" fillId="0" borderId="10" xfId="0" applyNumberFormat="1" applyFont="1" applyFill="1" applyBorder="1" applyAlignment="1">
      <alignment horizontal="right"/>
    </xf>
    <xf numFmtId="0" fontId="3" fillId="32" borderId="10" xfId="0" applyFont="1" applyFill="1" applyBorder="1" applyAlignment="1">
      <alignment horizontal="right" vertical="top" wrapText="1"/>
    </xf>
    <xf numFmtId="0" fontId="3" fillId="0" borderId="10" xfId="0" applyFont="1" applyFill="1" applyBorder="1" applyAlignment="1">
      <alignment horizontal="right" vertical="top" wrapText="1"/>
    </xf>
    <xf numFmtId="0" fontId="9" fillId="32" borderId="10" xfId="0" applyFont="1" applyFill="1" applyBorder="1" applyAlignment="1">
      <alignment horizontal="justify" vertical="top" wrapText="1"/>
    </xf>
    <xf numFmtId="0" fontId="3" fillId="32" borderId="10" xfId="0" applyNumberFormat="1" applyFont="1" applyFill="1" applyBorder="1" applyAlignment="1">
      <alignment horizontal="justify" vertical="top" wrapText="1"/>
    </xf>
    <xf numFmtId="4" fontId="18" fillId="0" borderId="0" xfId="0" applyNumberFormat="1" applyFont="1" applyFill="1" applyBorder="1" applyAlignment="1">
      <alignment horizontal="center"/>
    </xf>
    <xf numFmtId="4" fontId="18" fillId="0" borderId="0" xfId="0" applyNumberFormat="1" applyFont="1" applyFill="1" applyAlignment="1">
      <alignment horizontal="center"/>
    </xf>
    <xf numFmtId="4" fontId="3" fillId="0" borderId="0" xfId="0" applyNumberFormat="1" applyFont="1" applyFill="1" applyBorder="1" applyAlignment="1">
      <alignment horizontal="center" vertical="center"/>
    </xf>
    <xf numFmtId="0" fontId="3" fillId="32" borderId="0" xfId="0" applyFont="1" applyFill="1" applyBorder="1" applyAlignment="1">
      <alignment horizontal="center"/>
    </xf>
    <xf numFmtId="0" fontId="12" fillId="0" borderId="0" xfId="0" applyFont="1" applyBorder="1" applyAlignment="1">
      <alignment/>
    </xf>
    <xf numFmtId="4" fontId="12" fillId="0" borderId="0" xfId="0" applyNumberFormat="1" applyFont="1" applyAlignment="1">
      <alignment/>
    </xf>
    <xf numFmtId="0" fontId="12" fillId="0" borderId="0" xfId="0" applyFont="1" applyFill="1" applyBorder="1" applyAlignment="1">
      <alignment/>
    </xf>
    <xf numFmtId="49" fontId="3" fillId="0" borderId="0" xfId="0" applyNumberFormat="1"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3" fillId="0" borderId="10" xfId="0" applyFont="1" applyBorder="1" applyAlignment="1">
      <alignment horizontal="center" wrapText="1"/>
    </xf>
    <xf numFmtId="49" fontId="3" fillId="0" borderId="17" xfId="0" applyNumberFormat="1" applyFont="1" applyBorder="1" applyAlignment="1">
      <alignment horizontal="center" vertical="center" wrapText="1"/>
    </xf>
    <xf numFmtId="0" fontId="3" fillId="0" borderId="10" xfId="0" applyFont="1" applyBorder="1" applyAlignment="1">
      <alignment horizontal="left" vertical="top" wrapText="1"/>
    </xf>
    <xf numFmtId="3" fontId="12" fillId="0" borderId="0" xfId="0" applyNumberFormat="1" applyFont="1" applyBorder="1" applyAlignment="1">
      <alignment/>
    </xf>
    <xf numFmtId="49" fontId="3" fillId="0" borderId="18" xfId="0" applyNumberFormat="1" applyFont="1" applyBorder="1" applyAlignment="1">
      <alignment horizontal="center" vertical="center" wrapText="1"/>
    </xf>
    <xf numFmtId="0" fontId="3" fillId="0" borderId="12" xfId="0" applyFont="1" applyBorder="1" applyAlignment="1">
      <alignment horizontal="center" wrapText="1"/>
    </xf>
    <xf numFmtId="49" fontId="3" fillId="0" borderId="0" xfId="0" applyNumberFormat="1" applyFont="1" applyFill="1" applyBorder="1" applyAlignment="1">
      <alignment horizontal="center" vertical="center" wrapText="1"/>
    </xf>
    <xf numFmtId="0" fontId="3" fillId="0" borderId="14" xfId="0" applyFont="1" applyBorder="1" applyAlignment="1">
      <alignment horizontal="center" wrapText="1"/>
    </xf>
    <xf numFmtId="49" fontId="3" fillId="0" borderId="19" xfId="0" applyNumberFormat="1" applyFont="1" applyFill="1" applyBorder="1" applyAlignment="1">
      <alignment horizontal="center" vertical="center" wrapText="1"/>
    </xf>
    <xf numFmtId="49" fontId="3" fillId="0" borderId="19" xfId="0" applyNumberFormat="1" applyFont="1" applyBorder="1" applyAlignment="1">
      <alignment horizontal="center" vertical="center"/>
    </xf>
    <xf numFmtId="4" fontId="3" fillId="0" borderId="0" xfId="0" applyNumberFormat="1" applyFont="1" applyBorder="1" applyAlignment="1">
      <alignment horizontal="right"/>
    </xf>
    <xf numFmtId="4" fontId="3" fillId="0" borderId="14" xfId="0" applyNumberFormat="1" applyFont="1" applyBorder="1" applyAlignment="1">
      <alignment horizontal="right" wrapText="1"/>
    </xf>
    <xf numFmtId="4" fontId="3" fillId="0" borderId="10" xfId="0" applyNumberFormat="1" applyFont="1" applyBorder="1" applyAlignment="1">
      <alignment/>
    </xf>
    <xf numFmtId="4" fontId="3" fillId="0" borderId="0" xfId="0" applyNumberFormat="1" applyFont="1" applyBorder="1" applyAlignment="1">
      <alignment/>
    </xf>
    <xf numFmtId="4" fontId="3" fillId="0" borderId="14" xfId="0" applyNumberFormat="1" applyFont="1" applyBorder="1" applyAlignment="1">
      <alignment/>
    </xf>
    <xf numFmtId="4" fontId="3" fillId="0" borderId="12" xfId="0" applyNumberFormat="1" applyFont="1" applyBorder="1" applyAlignment="1">
      <alignment/>
    </xf>
    <xf numFmtId="4" fontId="3" fillId="0" borderId="20" xfId="0" applyNumberFormat="1" applyFont="1" applyFill="1" applyBorder="1" applyAlignment="1">
      <alignment horizontal="right" wrapText="1"/>
    </xf>
    <xf numFmtId="4" fontId="3" fillId="0" borderId="21" xfId="0" applyNumberFormat="1" applyFont="1" applyFill="1" applyBorder="1" applyAlignment="1">
      <alignment horizontal="right" wrapText="1"/>
    </xf>
    <xf numFmtId="4" fontId="3" fillId="0" borderId="20" xfId="0" applyNumberFormat="1" applyFont="1" applyBorder="1" applyAlignment="1">
      <alignment horizontal="right" wrapText="1"/>
    </xf>
    <xf numFmtId="4" fontId="3" fillId="0" borderId="21" xfId="0" applyNumberFormat="1" applyFont="1" applyBorder="1" applyAlignment="1">
      <alignment horizontal="right" wrapText="1"/>
    </xf>
    <xf numFmtId="4" fontId="3" fillId="0" borderId="0" xfId="0" applyNumberFormat="1" applyFont="1" applyFill="1" applyBorder="1" applyAlignment="1">
      <alignment/>
    </xf>
    <xf numFmtId="4" fontId="3" fillId="0" borderId="22" xfId="0" applyNumberFormat="1" applyFont="1" applyBorder="1" applyAlignment="1">
      <alignment horizontal="right" wrapText="1"/>
    </xf>
    <xf numFmtId="4" fontId="3" fillId="0" borderId="23" xfId="0" applyNumberFormat="1" applyFont="1" applyBorder="1" applyAlignment="1">
      <alignment/>
    </xf>
    <xf numFmtId="4" fontId="3" fillId="0" borderId="24" xfId="0" applyNumberFormat="1" applyFont="1" applyBorder="1" applyAlignment="1">
      <alignment horizontal="right"/>
    </xf>
    <xf numFmtId="4" fontId="3" fillId="0" borderId="10" xfId="0" applyNumberFormat="1" applyFont="1" applyBorder="1" applyAlignment="1">
      <alignment horizontal="center" wrapText="1"/>
    </xf>
    <xf numFmtId="49" fontId="3" fillId="0" borderId="0" xfId="0" applyNumberFormat="1" applyFont="1" applyFill="1" applyBorder="1" applyAlignment="1">
      <alignment horizontal="center" vertical="center"/>
    </xf>
    <xf numFmtId="49" fontId="3" fillId="0" borderId="25" xfId="0" applyNumberFormat="1" applyFont="1" applyBorder="1" applyAlignment="1">
      <alignment horizontal="center" vertical="center" wrapText="1"/>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4" fontId="3" fillId="0" borderId="26" xfId="0" applyNumberFormat="1" applyFont="1" applyFill="1" applyBorder="1" applyAlignment="1">
      <alignment horizontal="right" wrapText="1"/>
    </xf>
    <xf numFmtId="4" fontId="3" fillId="0" borderId="27" xfId="0" applyNumberFormat="1" applyFont="1" applyBorder="1" applyAlignment="1">
      <alignment horizontal="right" wrapText="1"/>
    </xf>
    <xf numFmtId="0" fontId="3" fillId="0" borderId="10" xfId="0" applyFont="1" applyBorder="1" applyAlignment="1">
      <alignment horizontal="justify"/>
    </xf>
    <xf numFmtId="0" fontId="3" fillId="0" borderId="10" xfId="0" applyFont="1" applyBorder="1" applyAlignment="1">
      <alignment horizontal="left"/>
    </xf>
    <xf numFmtId="49" fontId="3"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23" fillId="0" borderId="0" xfId="0" applyFont="1" applyBorder="1" applyAlignment="1">
      <alignment/>
    </xf>
    <xf numFmtId="4" fontId="3" fillId="0" borderId="0" xfId="0" applyNumberFormat="1" applyFont="1" applyFill="1" applyBorder="1" applyAlignment="1">
      <alignment horizontal="center"/>
    </xf>
    <xf numFmtId="4" fontId="3" fillId="0" borderId="0" xfId="0" applyNumberFormat="1" applyFont="1" applyBorder="1" applyAlignment="1">
      <alignment horizontal="center"/>
    </xf>
    <xf numFmtId="4" fontId="3" fillId="0" borderId="14" xfId="0" applyNumberFormat="1" applyFont="1" applyBorder="1" applyAlignment="1">
      <alignment horizontal="center" wrapText="1"/>
    </xf>
    <xf numFmtId="4" fontId="3" fillId="0" borderId="0" xfId="0" applyNumberFormat="1" applyFont="1" applyFill="1" applyBorder="1" applyAlignment="1">
      <alignment horizontal="center" wrapText="1"/>
    </xf>
    <xf numFmtId="4" fontId="3" fillId="0" borderId="12" xfId="0" applyNumberFormat="1" applyFont="1" applyBorder="1" applyAlignment="1">
      <alignment horizontal="center" wrapText="1"/>
    </xf>
    <xf numFmtId="4" fontId="3" fillId="0" borderId="15" xfId="0" applyNumberFormat="1" applyFont="1" applyBorder="1" applyAlignment="1">
      <alignment horizontal="center" wrapText="1"/>
    </xf>
    <xf numFmtId="4" fontId="3" fillId="0" borderId="28" xfId="0" applyNumberFormat="1" applyFont="1" applyBorder="1" applyAlignment="1">
      <alignment horizontal="center" wrapText="1"/>
    </xf>
    <xf numFmtId="4" fontId="3" fillId="0" borderId="10" xfId="0" applyNumberFormat="1" applyFont="1" applyFill="1" applyBorder="1" applyAlignment="1">
      <alignment horizontal="center"/>
    </xf>
    <xf numFmtId="0" fontId="3" fillId="32" borderId="0" xfId="0" applyFont="1" applyFill="1" applyBorder="1" applyAlignment="1">
      <alignment wrapText="1"/>
    </xf>
    <xf numFmtId="0" fontId="3" fillId="0" borderId="0" xfId="0" applyFont="1" applyFill="1" applyBorder="1" applyAlignment="1">
      <alignment wrapText="1"/>
    </xf>
    <xf numFmtId="0" fontId="27" fillId="32" borderId="0" xfId="0" applyFont="1" applyFill="1" applyBorder="1" applyAlignment="1">
      <alignment wrapText="1"/>
    </xf>
    <xf numFmtId="4" fontId="3" fillId="32" borderId="0" xfId="0" applyNumberFormat="1" applyFont="1" applyFill="1" applyBorder="1" applyAlignment="1">
      <alignment horizontal="center"/>
    </xf>
    <xf numFmtId="4" fontId="3" fillId="0" borderId="0" xfId="0" applyNumberFormat="1" applyFont="1" applyFill="1" applyBorder="1" applyAlignment="1">
      <alignment horizontal="center"/>
    </xf>
    <xf numFmtId="4" fontId="3" fillId="0" borderId="10" xfId="0" applyNumberFormat="1" applyFont="1" applyFill="1" applyBorder="1" applyAlignment="1">
      <alignment horizontal="center" wrapText="1"/>
    </xf>
    <xf numFmtId="4" fontId="9" fillId="32" borderId="10" xfId="0" applyNumberFormat="1" applyFont="1" applyFill="1" applyBorder="1" applyAlignment="1">
      <alignment horizontal="center"/>
    </xf>
    <xf numFmtId="4" fontId="9" fillId="32" borderId="10" xfId="0" applyNumberFormat="1" applyFont="1" applyFill="1" applyBorder="1" applyAlignment="1" quotePrefix="1">
      <alignment horizontal="center"/>
    </xf>
    <xf numFmtId="4" fontId="3" fillId="32" borderId="10" xfId="0" applyNumberFormat="1" applyFont="1" applyFill="1" applyBorder="1" applyAlignment="1" quotePrefix="1">
      <alignment horizontal="center"/>
    </xf>
    <xf numFmtId="4" fontId="3" fillId="32" borderId="10" xfId="0" applyNumberFormat="1" applyFont="1" applyFill="1" applyBorder="1" applyAlignment="1" applyProtection="1">
      <alignment horizontal="center" wrapText="1"/>
      <protection locked="0"/>
    </xf>
    <xf numFmtId="4" fontId="3" fillId="0" borderId="10" xfId="0" applyNumberFormat="1" applyFont="1" applyFill="1" applyBorder="1" applyAlignment="1" quotePrefix="1">
      <alignment horizontal="center"/>
    </xf>
    <xf numFmtId="4" fontId="3" fillId="0" borderId="10" xfId="0" applyNumberFormat="1" applyFont="1" applyFill="1" applyBorder="1" applyAlignment="1" applyProtection="1">
      <alignment horizontal="center" wrapText="1"/>
      <protection locked="0"/>
    </xf>
    <xf numFmtId="4" fontId="10" fillId="33" borderId="29" xfId="0" applyNumberFormat="1" applyFont="1" applyFill="1" applyBorder="1" applyAlignment="1">
      <alignment horizontal="right"/>
    </xf>
    <xf numFmtId="0" fontId="3" fillId="32" borderId="30" xfId="0" applyFont="1" applyFill="1" applyBorder="1" applyAlignment="1">
      <alignment/>
    </xf>
    <xf numFmtId="0" fontId="3" fillId="0" borderId="28" xfId="0" applyFont="1" applyFill="1" applyBorder="1" applyAlignment="1">
      <alignment horizontal="right" vertical="center" wrapText="1"/>
    </xf>
    <xf numFmtId="0" fontId="3" fillId="0" borderId="28" xfId="0" applyFont="1" applyFill="1" applyBorder="1" applyAlignment="1">
      <alignment horizontal="right" vertical="top"/>
    </xf>
    <xf numFmtId="0" fontId="3" fillId="0" borderId="31" xfId="0" applyFont="1" applyBorder="1" applyAlignment="1">
      <alignment horizontal="justify"/>
    </xf>
    <xf numFmtId="0" fontId="16" fillId="33" borderId="31" xfId="0" applyFont="1" applyFill="1" applyBorder="1" applyAlignment="1">
      <alignment horizontal="left" vertical="top" wrapText="1"/>
    </xf>
    <xf numFmtId="0" fontId="18" fillId="33" borderId="31" xfId="0" applyFont="1" applyFill="1" applyBorder="1" applyAlignment="1">
      <alignment horizontal="center"/>
    </xf>
    <xf numFmtId="4" fontId="18" fillId="33" borderId="31" xfId="0" applyNumberFormat="1" applyFont="1" applyFill="1" applyBorder="1" applyAlignment="1">
      <alignment horizontal="center"/>
    </xf>
    <xf numFmtId="4" fontId="18" fillId="0" borderId="0" xfId="0" applyNumberFormat="1" applyFont="1" applyFill="1" applyBorder="1" applyAlignment="1">
      <alignment/>
    </xf>
    <xf numFmtId="4" fontId="18" fillId="0" borderId="10" xfId="0" applyNumberFormat="1" applyFont="1" applyFill="1" applyBorder="1" applyAlignment="1">
      <alignment horizontal="center"/>
    </xf>
    <xf numFmtId="4" fontId="18" fillId="0" borderId="12" xfId="0" applyNumberFormat="1" applyFont="1" applyFill="1" applyBorder="1" applyAlignment="1">
      <alignment horizontal="center"/>
    </xf>
    <xf numFmtId="4" fontId="18" fillId="0" borderId="16" xfId="0" applyNumberFormat="1" applyFont="1" applyFill="1" applyBorder="1" applyAlignment="1">
      <alignment horizontal="center"/>
    </xf>
    <xf numFmtId="4" fontId="18" fillId="0" borderId="10" xfId="87" applyNumberFormat="1" applyFont="1" applyBorder="1" applyAlignment="1">
      <alignment horizontal="center"/>
      <protection/>
    </xf>
    <xf numFmtId="4" fontId="26" fillId="0" borderId="12" xfId="87" applyNumberFormat="1" applyFont="1" applyBorder="1" applyAlignment="1">
      <alignment horizontal="center"/>
      <protection/>
    </xf>
    <xf numFmtId="4" fontId="18" fillId="0" borderId="14" xfId="0" applyNumberFormat="1" applyFont="1" applyFill="1" applyBorder="1" applyAlignment="1">
      <alignment horizontal="center"/>
    </xf>
    <xf numFmtId="0" fontId="28" fillId="0" borderId="0" xfId="0" applyFont="1" applyFill="1" applyAlignment="1">
      <alignment wrapText="1"/>
    </xf>
    <xf numFmtId="4" fontId="18"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4" fontId="18" fillId="0" borderId="0" xfId="0" applyNumberFormat="1" applyFont="1" applyFill="1" applyAlignment="1">
      <alignment horizontal="right"/>
    </xf>
    <xf numFmtId="0" fontId="18" fillId="0" borderId="14" xfId="0" applyFont="1" applyFill="1" applyBorder="1" applyAlignment="1">
      <alignment vertical="top" wrapText="1"/>
    </xf>
    <xf numFmtId="0" fontId="18" fillId="0" borderId="14" xfId="0" applyFont="1" applyFill="1" applyBorder="1" applyAlignment="1">
      <alignment wrapText="1"/>
    </xf>
    <xf numFmtId="4" fontId="18" fillId="0" borderId="10" xfId="0" applyNumberFormat="1" applyFont="1" applyFill="1" applyBorder="1" applyAlignment="1">
      <alignment horizontal="right"/>
    </xf>
    <xf numFmtId="4" fontId="3" fillId="0" borderId="10" xfId="0" applyNumberFormat="1" applyFont="1" applyFill="1" applyBorder="1" applyAlignment="1">
      <alignment horizontal="left" vertical="center" wrapText="1"/>
    </xf>
    <xf numFmtId="0" fontId="3" fillId="33" borderId="31" xfId="85" applyFont="1" applyFill="1" applyBorder="1" applyAlignment="1">
      <alignment horizontal="center" vertical="top" wrapText="1"/>
      <protection/>
    </xf>
    <xf numFmtId="0" fontId="3" fillId="0" borderId="10" xfId="85" applyFont="1" applyBorder="1" applyAlignment="1">
      <alignment horizontal="left" vertical="top" wrapText="1"/>
      <protection/>
    </xf>
    <xf numFmtId="0" fontId="6" fillId="33" borderId="31" xfId="85" applyFont="1" applyFill="1" applyBorder="1" applyAlignment="1">
      <alignment horizontal="center" vertical="top" wrapText="1"/>
      <protection/>
    </xf>
    <xf numFmtId="49" fontId="6" fillId="33" borderId="31" xfId="85" applyNumberFormat="1" applyFont="1" applyFill="1" applyBorder="1" applyAlignment="1">
      <alignment horizontal="left" vertical="top" wrapText="1"/>
      <protection/>
    </xf>
    <xf numFmtId="0" fontId="3" fillId="33" borderId="31" xfId="85" applyFont="1" applyFill="1" applyBorder="1" applyAlignment="1">
      <alignment horizontal="center" wrapText="1"/>
      <protection/>
    </xf>
    <xf numFmtId="4" fontId="3" fillId="33" borderId="31" xfId="85" applyNumberFormat="1" applyFont="1" applyFill="1" applyBorder="1" applyAlignment="1">
      <alignment horizontal="right" wrapText="1"/>
      <protection/>
    </xf>
    <xf numFmtId="49" fontId="6" fillId="33" borderId="31" xfId="85" applyNumberFormat="1" applyFont="1" applyFill="1" applyBorder="1" applyAlignment="1">
      <alignment horizontal="center" vertical="top" wrapText="1"/>
      <protection/>
    </xf>
    <xf numFmtId="0" fontId="6" fillId="33" borderId="31" xfId="85" applyFont="1" applyFill="1" applyBorder="1" applyAlignment="1">
      <alignment horizontal="left" vertical="top" wrapText="1"/>
      <protection/>
    </xf>
    <xf numFmtId="49" fontId="6" fillId="33" borderId="31" xfId="85" applyNumberFormat="1" applyFont="1" applyFill="1" applyBorder="1" applyAlignment="1">
      <alignment horizontal="center" wrapText="1"/>
      <protection/>
    </xf>
    <xf numFmtId="4" fontId="25" fillId="33" borderId="31" xfId="85" applyNumberFormat="1" applyFont="1" applyFill="1" applyBorder="1" applyAlignment="1">
      <alignment horizontal="right" wrapText="1"/>
      <protection/>
    </xf>
    <xf numFmtId="0" fontId="4" fillId="33" borderId="31" xfId="85" applyFont="1" applyFill="1" applyBorder="1" applyAlignment="1">
      <alignment horizontal="left" vertical="top" wrapText="1"/>
      <protection/>
    </xf>
    <xf numFmtId="4" fontId="8" fillId="33" borderId="31" xfId="85" applyNumberFormat="1" applyFont="1" applyFill="1" applyBorder="1" applyAlignment="1">
      <alignment horizontal="right" wrapText="1"/>
      <protection/>
    </xf>
    <xf numFmtId="0" fontId="8" fillId="33" borderId="31" xfId="85" applyFont="1" applyFill="1" applyBorder="1" applyAlignment="1">
      <alignment horizontal="center" wrapText="1"/>
      <protection/>
    </xf>
    <xf numFmtId="0" fontId="3" fillId="0" borderId="14" xfId="85" applyFont="1" applyBorder="1" applyAlignment="1">
      <alignment horizontal="center" wrapText="1"/>
      <protection/>
    </xf>
    <xf numFmtId="4" fontId="3" fillId="0" borderId="14" xfId="85" applyNumberFormat="1" applyFont="1" applyBorder="1" applyAlignment="1">
      <alignment horizontal="right" wrapText="1"/>
      <protection/>
    </xf>
    <xf numFmtId="0" fontId="3" fillId="0" borderId="16" xfId="85" applyFont="1" applyBorder="1" applyAlignment="1">
      <alignment horizontal="center" vertical="top" wrapText="1"/>
      <protection/>
    </xf>
    <xf numFmtId="0" fontId="3" fillId="0" borderId="16" xfId="85" applyFont="1" applyBorder="1" applyAlignment="1">
      <alignment horizontal="left" vertical="top" wrapText="1"/>
      <protection/>
    </xf>
    <xf numFmtId="0" fontId="3" fillId="0" borderId="12" xfId="85" applyFont="1" applyBorder="1" applyAlignment="1">
      <alignment horizontal="center" wrapText="1"/>
      <protection/>
    </xf>
    <xf numFmtId="4" fontId="3" fillId="0" borderId="12" xfId="85" applyNumberFormat="1" applyFont="1" applyBorder="1" applyAlignment="1">
      <alignment horizontal="right" wrapText="1"/>
      <protection/>
    </xf>
    <xf numFmtId="0" fontId="3" fillId="0" borderId="32" xfId="85" applyFont="1" applyBorder="1" applyAlignment="1">
      <alignment horizontal="center" wrapText="1"/>
      <protection/>
    </xf>
    <xf numFmtId="4" fontId="3" fillId="0" borderId="32" xfId="85" applyNumberFormat="1" applyFont="1" applyBorder="1" applyAlignment="1">
      <alignment horizontal="right" wrapText="1"/>
      <protection/>
    </xf>
    <xf numFmtId="0" fontId="8" fillId="0" borderId="16" xfId="85" applyFont="1" applyBorder="1" applyAlignment="1">
      <alignment horizontal="center" vertical="top" wrapText="1"/>
      <protection/>
    </xf>
    <xf numFmtId="49" fontId="3" fillId="0" borderId="16" xfId="94" applyNumberFormat="1" applyFont="1" applyBorder="1" applyAlignment="1">
      <alignment horizontal="center" vertical="top" wrapText="1"/>
      <protection/>
    </xf>
    <xf numFmtId="4" fontId="3" fillId="0" borderId="16" xfId="85" applyNumberFormat="1" applyFont="1" applyFill="1" applyBorder="1" applyAlignment="1">
      <alignment horizontal="left" vertical="top" wrapText="1"/>
      <protection/>
    </xf>
    <xf numFmtId="4" fontId="3" fillId="0" borderId="14" xfId="85" applyNumberFormat="1" applyFont="1" applyBorder="1" applyAlignment="1">
      <alignment horizontal="center" wrapText="1"/>
      <protection/>
    </xf>
    <xf numFmtId="0" fontId="3" fillId="0" borderId="32" xfId="85" applyFont="1" applyBorder="1" applyAlignment="1">
      <alignment wrapText="1"/>
      <protection/>
    </xf>
    <xf numFmtId="4" fontId="3" fillId="0" borderId="32" xfId="85" applyNumberFormat="1" applyFont="1" applyBorder="1" applyAlignment="1">
      <alignment horizontal="center" wrapText="1"/>
      <protection/>
    </xf>
    <xf numFmtId="0" fontId="6" fillId="0" borderId="16" xfId="85" applyFont="1" applyBorder="1" applyAlignment="1">
      <alignment horizontal="center" vertical="top" wrapText="1"/>
      <protection/>
    </xf>
    <xf numFmtId="3" fontId="3" fillId="0" borderId="16" xfId="85" applyNumberFormat="1" applyFont="1" applyBorder="1" applyAlignment="1">
      <alignment horizontal="center" vertical="top" wrapText="1"/>
      <protection/>
    </xf>
    <xf numFmtId="4" fontId="3" fillId="0" borderId="16" xfId="85" applyNumberFormat="1" applyFont="1" applyBorder="1" applyAlignment="1">
      <alignment horizontal="left" vertical="top" wrapText="1"/>
      <protection/>
    </xf>
    <xf numFmtId="0" fontId="8" fillId="0" borderId="16" xfId="85" applyFont="1" applyBorder="1" applyAlignment="1">
      <alignment horizontal="left" vertical="top" wrapText="1"/>
      <protection/>
    </xf>
    <xf numFmtId="4" fontId="8" fillId="0" borderId="12" xfId="85" applyNumberFormat="1" applyFont="1" applyBorder="1" applyAlignment="1">
      <alignment horizontal="right" wrapText="1"/>
      <protection/>
    </xf>
    <xf numFmtId="4" fontId="8" fillId="0" borderId="32" xfId="85" applyNumberFormat="1" applyFont="1" applyBorder="1" applyAlignment="1">
      <alignment horizontal="right" wrapText="1"/>
      <protection/>
    </xf>
    <xf numFmtId="0" fontId="8" fillId="0" borderId="32" xfId="85" applyFont="1" applyBorder="1" applyAlignment="1">
      <alignment horizontal="center" wrapText="1"/>
      <protection/>
    </xf>
    <xf numFmtId="4" fontId="3" fillId="0" borderId="14" xfId="85" applyNumberFormat="1" applyFont="1" applyBorder="1" applyAlignment="1" applyProtection="1">
      <alignment horizontal="right" wrapText="1"/>
      <protection/>
    </xf>
    <xf numFmtId="4" fontId="3" fillId="0" borderId="14" xfId="85" applyNumberFormat="1" applyFont="1" applyBorder="1" applyAlignment="1" applyProtection="1">
      <alignment horizontal="right" wrapText="1"/>
      <protection locked="0"/>
    </xf>
    <xf numFmtId="4" fontId="3" fillId="0" borderId="32" xfId="85" applyNumberFormat="1" applyFont="1" applyBorder="1" applyAlignment="1" applyProtection="1">
      <alignment horizontal="right" wrapText="1"/>
      <protection/>
    </xf>
    <xf numFmtId="4" fontId="3" fillId="0" borderId="32" xfId="85" applyNumberFormat="1" applyFont="1" applyBorder="1" applyAlignment="1" applyProtection="1">
      <alignment horizontal="right" wrapText="1"/>
      <protection locked="0"/>
    </xf>
    <xf numFmtId="0" fontId="24" fillId="0" borderId="32" xfId="85" applyFont="1" applyBorder="1" applyAlignment="1">
      <alignment horizontal="center" wrapText="1"/>
      <protection/>
    </xf>
    <xf numFmtId="0" fontId="27" fillId="0" borderId="0" xfId="85" applyFont="1" applyBorder="1" applyAlignment="1">
      <alignment wrapText="1"/>
      <protection/>
    </xf>
    <xf numFmtId="49" fontId="25" fillId="0" borderId="16" xfId="85" applyNumberFormat="1" applyFont="1" applyBorder="1" applyAlignment="1">
      <alignment horizontal="center" vertical="top" wrapText="1"/>
      <protection/>
    </xf>
    <xf numFmtId="49" fontId="6" fillId="0" borderId="16" xfId="85" applyNumberFormat="1" applyFont="1" applyBorder="1" applyAlignment="1">
      <alignment horizontal="center" vertical="top" wrapText="1"/>
      <protection/>
    </xf>
    <xf numFmtId="49" fontId="6" fillId="0" borderId="12" xfId="85" applyNumberFormat="1" applyFont="1" applyBorder="1" applyAlignment="1">
      <alignment horizontal="center" wrapText="1"/>
      <protection/>
    </xf>
    <xf numFmtId="4" fontId="25" fillId="0" borderId="12" xfId="85" applyNumberFormat="1" applyFont="1" applyBorder="1" applyAlignment="1">
      <alignment horizontal="right" wrapText="1"/>
      <protection/>
    </xf>
    <xf numFmtId="0" fontId="3" fillId="0" borderId="32" xfId="94" applyFont="1" applyFill="1" applyBorder="1" applyAlignment="1">
      <alignment horizontal="center" wrapText="1"/>
      <protection/>
    </xf>
    <xf numFmtId="4" fontId="25" fillId="0" borderId="32" xfId="94" applyNumberFormat="1" applyFont="1" applyFill="1" applyBorder="1" applyAlignment="1">
      <alignment horizontal="right" wrapText="1"/>
      <protection/>
    </xf>
    <xf numFmtId="4" fontId="8" fillId="0" borderId="32" xfId="85" applyNumberFormat="1" applyFont="1" applyBorder="1" applyAlignment="1">
      <alignment horizontal="center" wrapText="1"/>
      <protection/>
    </xf>
    <xf numFmtId="4" fontId="25" fillId="0" borderId="32" xfId="85" applyNumberFormat="1" applyFont="1" applyBorder="1" applyAlignment="1">
      <alignment horizontal="right" wrapText="1"/>
      <protection/>
    </xf>
    <xf numFmtId="3" fontId="3" fillId="0" borderId="16" xfId="85" applyNumberFormat="1" applyFont="1" applyBorder="1" applyAlignment="1" applyProtection="1">
      <alignment horizontal="center" vertical="top" wrapText="1"/>
      <protection/>
    </xf>
    <xf numFmtId="0" fontId="3" fillId="0" borderId="16" xfId="85" applyFont="1" applyBorder="1" applyAlignment="1" applyProtection="1">
      <alignment horizontal="left" vertical="top" wrapText="1"/>
      <protection/>
    </xf>
    <xf numFmtId="0" fontId="3" fillId="0" borderId="16" xfId="85" applyFont="1" applyFill="1" applyBorder="1" applyAlignment="1">
      <alignment horizontal="left" vertical="top" wrapText="1"/>
      <protection/>
    </xf>
    <xf numFmtId="0" fontId="3" fillId="0" borderId="32" xfId="85" applyFont="1" applyBorder="1" applyAlignment="1" applyProtection="1">
      <alignment horizontal="center" wrapText="1"/>
      <protection/>
    </xf>
    <xf numFmtId="0" fontId="3" fillId="0" borderId="14" xfId="85" applyFont="1" applyBorder="1" applyAlignment="1" applyProtection="1">
      <alignment horizontal="center" wrapText="1"/>
      <protection/>
    </xf>
    <xf numFmtId="4" fontId="3" fillId="0" borderId="32" xfId="85" applyNumberFormat="1" applyFont="1" applyBorder="1" applyAlignment="1">
      <alignment wrapText="1"/>
      <protection/>
    </xf>
    <xf numFmtId="4" fontId="6" fillId="33" borderId="31" xfId="85" applyNumberFormat="1" applyFont="1" applyFill="1" applyBorder="1" applyAlignment="1">
      <alignment horizontal="right" wrapText="1"/>
      <protection/>
    </xf>
    <xf numFmtId="4" fontId="6" fillId="0" borderId="12" xfId="85" applyNumberFormat="1" applyFont="1" applyBorder="1" applyAlignment="1">
      <alignment horizontal="right" wrapText="1"/>
      <protection/>
    </xf>
    <xf numFmtId="4" fontId="3" fillId="0" borderId="32" xfId="94" applyNumberFormat="1" applyFont="1" applyFill="1" applyBorder="1" applyAlignment="1">
      <alignment horizontal="right" wrapText="1"/>
      <protection/>
    </xf>
    <xf numFmtId="0" fontId="29" fillId="0" borderId="0" xfId="0" applyFont="1" applyAlignment="1">
      <alignment/>
    </xf>
    <xf numFmtId="0" fontId="29" fillId="0" borderId="0" xfId="0" applyFont="1" applyBorder="1" applyAlignment="1">
      <alignment/>
    </xf>
    <xf numFmtId="4" fontId="29" fillId="0" borderId="0" xfId="0" applyNumberFormat="1" applyFont="1" applyBorder="1" applyAlignment="1">
      <alignment wrapText="1"/>
    </xf>
    <xf numFmtId="0" fontId="30" fillId="0" borderId="0" xfId="0" applyFont="1" applyAlignment="1">
      <alignment/>
    </xf>
    <xf numFmtId="4" fontId="30" fillId="0" borderId="0" xfId="0" applyNumberFormat="1" applyFont="1" applyAlignment="1">
      <alignment/>
    </xf>
    <xf numFmtId="0" fontId="31" fillId="0" borderId="0" xfId="0" applyFont="1" applyAlignment="1">
      <alignment/>
    </xf>
    <xf numFmtId="0" fontId="30" fillId="0" borderId="0" xfId="0" applyFont="1" applyAlignment="1">
      <alignment wrapText="1"/>
    </xf>
    <xf numFmtId="0" fontId="32" fillId="0" borderId="10" xfId="0" applyFont="1" applyBorder="1" applyAlignment="1">
      <alignment/>
    </xf>
    <xf numFmtId="0" fontId="32" fillId="0" borderId="10" xfId="0" applyFont="1" applyBorder="1" applyAlignment="1">
      <alignment horizontal="left" wrapText="1"/>
    </xf>
    <xf numFmtId="0" fontId="32" fillId="0" borderId="17" xfId="0" applyFont="1" applyBorder="1" applyAlignment="1">
      <alignment horizontal="center"/>
    </xf>
    <xf numFmtId="4" fontId="32" fillId="0" borderId="21" xfId="0" applyNumberFormat="1" applyFont="1" applyBorder="1" applyAlignment="1">
      <alignment horizontal="right" wrapText="1"/>
    </xf>
    <xf numFmtId="4" fontId="33" fillId="34" borderId="21" xfId="0" applyNumberFormat="1" applyFont="1" applyFill="1" applyBorder="1" applyAlignment="1">
      <alignment horizontal="right"/>
    </xf>
    <xf numFmtId="4" fontId="33" fillId="34" borderId="33" xfId="0" applyNumberFormat="1" applyFont="1" applyFill="1" applyBorder="1" applyAlignment="1">
      <alignment horizontal="right"/>
    </xf>
    <xf numFmtId="0" fontId="3" fillId="32" borderId="17" xfId="0" applyFont="1" applyFill="1" applyBorder="1" applyAlignment="1">
      <alignment horizontal="justify" vertical="top" wrapText="1"/>
    </xf>
    <xf numFmtId="4" fontId="3" fillId="32" borderId="21" xfId="0" applyNumberFormat="1" applyFont="1" applyFill="1" applyBorder="1" applyAlignment="1">
      <alignment horizontal="justify" vertical="top" wrapText="1"/>
    </xf>
    <xf numFmtId="49" fontId="3" fillId="32" borderId="17" xfId="0" applyNumberFormat="1" applyFont="1" applyFill="1" applyBorder="1" applyAlignment="1">
      <alignment horizontal="center" vertical="center"/>
    </xf>
    <xf numFmtId="4" fontId="3" fillId="32" borderId="21" xfId="0" applyNumberFormat="1" applyFont="1" applyFill="1" applyBorder="1" applyAlignment="1">
      <alignment horizontal="center"/>
    </xf>
    <xf numFmtId="49" fontId="6" fillId="33" borderId="17" xfId="0" applyNumberFormat="1" applyFont="1" applyFill="1" applyBorder="1" applyAlignment="1">
      <alignment horizontal="center"/>
    </xf>
    <xf numFmtId="1" fontId="6" fillId="33" borderId="21" xfId="0" applyNumberFormat="1" applyFont="1" applyFill="1" applyBorder="1" applyAlignment="1">
      <alignment horizontal="center"/>
    </xf>
    <xf numFmtId="49" fontId="4" fillId="33" borderId="17" xfId="0" applyNumberFormat="1" applyFont="1" applyFill="1" applyBorder="1" applyAlignment="1">
      <alignment horizontal="center" wrapText="1"/>
    </xf>
    <xf numFmtId="0" fontId="3" fillId="32" borderId="17" xfId="0" applyNumberFormat="1" applyFont="1" applyFill="1" applyBorder="1" applyAlignment="1">
      <alignment horizontal="center" vertical="top" wrapText="1"/>
    </xf>
    <xf numFmtId="4" fontId="3" fillId="32" borderId="24" xfId="0" applyNumberFormat="1" applyFont="1" applyFill="1" applyBorder="1" applyAlignment="1">
      <alignment/>
    </xf>
    <xf numFmtId="4" fontId="6" fillId="32" borderId="21" xfId="0" applyNumberFormat="1" applyFont="1" applyFill="1" applyBorder="1" applyAlignment="1">
      <alignment horizontal="right"/>
    </xf>
    <xf numFmtId="49" fontId="4" fillId="32" borderId="17" xfId="0" applyNumberFormat="1" applyFont="1" applyFill="1" applyBorder="1" applyAlignment="1">
      <alignment horizontal="center" vertical="top" wrapText="1"/>
    </xf>
    <xf numFmtId="49" fontId="3" fillId="32" borderId="17" xfId="0" applyNumberFormat="1" applyFont="1" applyFill="1" applyBorder="1" applyAlignment="1">
      <alignment horizontal="center" wrapText="1"/>
    </xf>
    <xf numFmtId="0" fontId="4" fillId="33" borderId="17" xfId="0" applyFont="1" applyFill="1" applyBorder="1" applyAlignment="1">
      <alignment horizontal="center" vertical="center"/>
    </xf>
    <xf numFmtId="4" fontId="4" fillId="33" borderId="21" xfId="0" applyNumberFormat="1" applyFont="1" applyFill="1" applyBorder="1" applyAlignment="1">
      <alignment horizontal="right"/>
    </xf>
    <xf numFmtId="4" fontId="3" fillId="32" borderId="24" xfId="0" applyNumberFormat="1" applyFont="1" applyFill="1" applyBorder="1" applyAlignment="1">
      <alignment/>
    </xf>
    <xf numFmtId="49" fontId="9" fillId="32" borderId="17" xfId="0" applyNumberFormat="1" applyFont="1" applyFill="1" applyBorder="1" applyAlignment="1">
      <alignment horizontal="center" wrapText="1"/>
    </xf>
    <xf numFmtId="4" fontId="6" fillId="33" borderId="21" xfId="0" applyNumberFormat="1" applyFont="1" applyFill="1" applyBorder="1" applyAlignment="1">
      <alignment horizontal="right"/>
    </xf>
    <xf numFmtId="49" fontId="4" fillId="32" borderId="17" xfId="0" applyNumberFormat="1" applyFont="1" applyFill="1" applyBorder="1" applyAlignment="1">
      <alignment horizontal="center" wrapText="1"/>
    </xf>
    <xf numFmtId="0" fontId="3" fillId="0" borderId="17" xfId="0" applyNumberFormat="1" applyFont="1" applyFill="1" applyBorder="1" applyAlignment="1">
      <alignment horizontal="center" vertical="top" wrapText="1"/>
    </xf>
    <xf numFmtId="4" fontId="3" fillId="0" borderId="24" xfId="0" applyNumberFormat="1" applyFont="1" applyFill="1" applyBorder="1" applyAlignment="1">
      <alignment/>
    </xf>
    <xf numFmtId="4" fontId="6" fillId="0" borderId="21" xfId="0" applyNumberFormat="1" applyFont="1" applyFill="1" applyBorder="1" applyAlignment="1">
      <alignment horizontal="right"/>
    </xf>
    <xf numFmtId="0" fontId="9" fillId="32" borderId="17" xfId="0" applyFont="1" applyFill="1" applyBorder="1" applyAlignment="1">
      <alignment horizontal="center"/>
    </xf>
    <xf numFmtId="0" fontId="3" fillId="32" borderId="17" xfId="0" applyFont="1" applyFill="1" applyBorder="1" applyAlignment="1">
      <alignment horizontal="center"/>
    </xf>
    <xf numFmtId="0" fontId="4" fillId="33" borderId="17" xfId="0" applyFont="1" applyFill="1" applyBorder="1" applyAlignment="1">
      <alignment horizontal="center"/>
    </xf>
    <xf numFmtId="0" fontId="3" fillId="32" borderId="17" xfId="0" applyNumberFormat="1" applyFont="1" applyFill="1" applyBorder="1" applyAlignment="1" applyProtection="1">
      <alignment horizontal="center" vertical="top" wrapText="1"/>
      <protection locked="0"/>
    </xf>
    <xf numFmtId="4" fontId="3" fillId="32" borderId="21" xfId="0" applyNumberFormat="1" applyFont="1" applyFill="1" applyBorder="1" applyAlignment="1" applyProtection="1">
      <alignment wrapText="1"/>
      <protection locked="0"/>
    </xf>
    <xf numFmtId="4" fontId="6" fillId="32" borderId="21" xfId="0" applyNumberFormat="1" applyFont="1" applyFill="1" applyBorder="1" applyAlignment="1" applyProtection="1">
      <alignment horizontal="right" wrapText="1"/>
      <protection locked="0"/>
    </xf>
    <xf numFmtId="0" fontId="4" fillId="32" borderId="17" xfId="0" applyFont="1" applyFill="1" applyBorder="1" applyAlignment="1">
      <alignment horizontal="center" vertical="top"/>
    </xf>
    <xf numFmtId="4" fontId="9" fillId="32" borderId="21" xfId="0" applyNumberFormat="1" applyFont="1" applyFill="1" applyBorder="1" applyAlignment="1">
      <alignment horizontal="right"/>
    </xf>
    <xf numFmtId="0" fontId="4" fillId="32" borderId="17" xfId="0" applyFont="1" applyFill="1" applyBorder="1" applyAlignment="1">
      <alignment horizontal="center"/>
    </xf>
    <xf numFmtId="4" fontId="4" fillId="32" borderId="21" xfId="0" applyNumberFormat="1" applyFont="1" applyFill="1" applyBorder="1" applyAlignment="1">
      <alignment horizontal="right"/>
    </xf>
    <xf numFmtId="0" fontId="3" fillId="32" borderId="17" xfId="0" applyFont="1" applyFill="1" applyBorder="1" applyAlignment="1">
      <alignment/>
    </xf>
    <xf numFmtId="4" fontId="6" fillId="32" borderId="24" xfId="0" applyNumberFormat="1" applyFont="1" applyFill="1" applyBorder="1" applyAlignment="1">
      <alignment horizontal="right"/>
    </xf>
    <xf numFmtId="0" fontId="3" fillId="0" borderId="17" xfId="0" applyFont="1" applyFill="1" applyBorder="1" applyAlignment="1">
      <alignment horizontal="center"/>
    </xf>
    <xf numFmtId="4" fontId="4" fillId="0" borderId="21" xfId="0" applyNumberFormat="1" applyFont="1" applyFill="1" applyBorder="1" applyAlignment="1">
      <alignment horizontal="right"/>
    </xf>
    <xf numFmtId="4" fontId="3" fillId="32" borderId="21" xfId="0" applyNumberFormat="1" applyFont="1" applyFill="1" applyBorder="1" applyAlignment="1">
      <alignment/>
    </xf>
    <xf numFmtId="0" fontId="6" fillId="32" borderId="17" xfId="0" applyFont="1" applyFill="1" applyBorder="1" applyAlignment="1">
      <alignment horizontal="center" vertical="top"/>
    </xf>
    <xf numFmtId="0" fontId="4" fillId="0" borderId="17" xfId="0" applyFont="1" applyFill="1" applyBorder="1" applyAlignment="1">
      <alignment horizontal="center" vertical="top"/>
    </xf>
    <xf numFmtId="0" fontId="3" fillId="0" borderId="17" xfId="0" applyFont="1" applyFill="1" applyBorder="1" applyAlignment="1">
      <alignment horizontal="center" vertical="top"/>
    </xf>
    <xf numFmtId="4" fontId="3" fillId="0" borderId="21" xfId="0" applyNumberFormat="1" applyFont="1" applyFill="1" applyBorder="1" applyAlignment="1">
      <alignment horizontal="justify" vertical="top" wrapText="1"/>
    </xf>
    <xf numFmtId="0" fontId="6" fillId="0" borderId="17" xfId="0" applyFont="1" applyFill="1" applyBorder="1" applyAlignment="1">
      <alignment horizontal="center" vertical="top"/>
    </xf>
    <xf numFmtId="4" fontId="6" fillId="0" borderId="21" xfId="0" applyNumberFormat="1" applyFont="1" applyFill="1" applyBorder="1" applyAlignment="1">
      <alignment horizontal="center"/>
    </xf>
    <xf numFmtId="4" fontId="3" fillId="0" borderId="21" xfId="0" applyNumberFormat="1" applyFont="1" applyFill="1" applyBorder="1" applyAlignment="1">
      <alignment horizontal="justify" vertical="top"/>
    </xf>
    <xf numFmtId="0" fontId="9" fillId="0" borderId="17" xfId="0" applyFont="1" applyFill="1" applyBorder="1" applyAlignment="1">
      <alignment horizontal="center"/>
    </xf>
    <xf numFmtId="49" fontId="4" fillId="0" borderId="17" xfId="0" applyNumberFormat="1" applyFont="1" applyFill="1" applyBorder="1" applyAlignment="1">
      <alignment horizontal="center" wrapText="1"/>
    </xf>
    <xf numFmtId="4" fontId="3" fillId="0" borderId="21" xfId="0" applyNumberFormat="1" applyFont="1" applyFill="1" applyBorder="1" applyAlignment="1">
      <alignment horizontal="right" wrapText="1"/>
    </xf>
    <xf numFmtId="4" fontId="3" fillId="32" borderId="21" xfId="0" applyNumberFormat="1" applyFont="1" applyFill="1" applyBorder="1" applyAlignment="1">
      <alignment horizontal="right" wrapText="1"/>
    </xf>
    <xf numFmtId="0" fontId="3" fillId="0" borderId="17" xfId="0" applyNumberFormat="1" applyFont="1" applyFill="1" applyBorder="1" applyAlignment="1" applyProtection="1">
      <alignment horizontal="center" vertical="top" wrapText="1"/>
      <protection locked="0"/>
    </xf>
    <xf numFmtId="4" fontId="3" fillId="0" borderId="21" xfId="0" applyNumberFormat="1" applyFont="1" applyFill="1" applyBorder="1" applyAlignment="1" applyProtection="1">
      <alignment wrapText="1"/>
      <protection locked="0"/>
    </xf>
    <xf numFmtId="4" fontId="6" fillId="0" borderId="21" xfId="0" applyNumberFormat="1" applyFont="1" applyFill="1" applyBorder="1" applyAlignment="1" applyProtection="1">
      <alignment horizontal="right" wrapText="1"/>
      <protection locked="0"/>
    </xf>
    <xf numFmtId="0" fontId="3" fillId="0" borderId="19" xfId="0" applyFont="1" applyFill="1" applyBorder="1" applyAlignment="1">
      <alignment/>
    </xf>
    <xf numFmtId="4" fontId="3" fillId="0" borderId="24" xfId="0" applyNumberFormat="1" applyFont="1" applyFill="1" applyBorder="1" applyAlignment="1">
      <alignment/>
    </xf>
    <xf numFmtId="4" fontId="3" fillId="0" borderId="21" xfId="0" applyNumberFormat="1" applyFont="1" applyFill="1" applyBorder="1" applyAlignment="1">
      <alignment/>
    </xf>
    <xf numFmtId="0" fontId="4" fillId="33" borderId="34" xfId="0" applyFont="1" applyFill="1" applyBorder="1" applyAlignment="1">
      <alignment horizontal="center"/>
    </xf>
    <xf numFmtId="4" fontId="4" fillId="33" borderId="33" xfId="0" applyNumberFormat="1" applyFont="1" applyFill="1" applyBorder="1" applyAlignment="1">
      <alignment horizontal="right"/>
    </xf>
    <xf numFmtId="0" fontId="4" fillId="32" borderId="17" xfId="0" applyFont="1" applyFill="1" applyBorder="1" applyAlignment="1">
      <alignment horizontal="center" vertical="center"/>
    </xf>
    <xf numFmtId="0" fontId="3" fillId="32" borderId="35" xfId="0" applyFont="1" applyFill="1" applyBorder="1" applyAlignment="1">
      <alignment/>
    </xf>
    <xf numFmtId="0" fontId="12" fillId="32" borderId="10" xfId="0" applyFont="1" applyFill="1" applyBorder="1" applyAlignment="1">
      <alignment horizontal="center" vertical="center"/>
    </xf>
    <xf numFmtId="0" fontId="12" fillId="32" borderId="10" xfId="0" applyFont="1" applyFill="1" applyBorder="1" applyAlignment="1">
      <alignment horizontal="center" vertical="center" wrapText="1"/>
    </xf>
    <xf numFmtId="4" fontId="12" fillId="32" borderId="10" xfId="0" applyNumberFormat="1" applyFont="1" applyFill="1" applyBorder="1" applyAlignment="1">
      <alignment horizontal="center" vertical="center"/>
    </xf>
    <xf numFmtId="4" fontId="12" fillId="32"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4" fontId="30" fillId="0" borderId="0" xfId="0" applyNumberFormat="1" applyFont="1" applyAlignment="1">
      <alignment horizontal="center"/>
    </xf>
    <xf numFmtId="4" fontId="30" fillId="0" borderId="16" xfId="0" applyNumberFormat="1" applyFont="1" applyBorder="1" applyAlignment="1">
      <alignment/>
    </xf>
    <xf numFmtId="0" fontId="18" fillId="0" borderId="32" xfId="0" applyFont="1" applyFill="1" applyBorder="1" applyAlignment="1">
      <alignment horizontal="left" vertical="top" wrapText="1"/>
    </xf>
    <xf numFmtId="4" fontId="18" fillId="0" borderId="16" xfId="0" applyNumberFormat="1" applyFont="1" applyFill="1" applyBorder="1" applyAlignment="1">
      <alignment horizontal="right"/>
    </xf>
    <xf numFmtId="0" fontId="18" fillId="0" borderId="12" xfId="0" applyFont="1" applyFill="1" applyBorder="1" applyAlignment="1">
      <alignment horizontal="left" vertical="top" wrapText="1"/>
    </xf>
    <xf numFmtId="0" fontId="18" fillId="0" borderId="10" xfId="0" applyFont="1" applyFill="1" applyBorder="1" applyAlignment="1">
      <alignment horizontal="center"/>
    </xf>
    <xf numFmtId="4" fontId="18" fillId="0" borderId="10" xfId="0" applyNumberFormat="1" applyFont="1" applyFill="1" applyBorder="1" applyAlignment="1">
      <alignment horizontal="center"/>
    </xf>
    <xf numFmtId="4" fontId="18" fillId="0" borderId="10" xfId="0" applyNumberFormat="1" applyFont="1" applyFill="1" applyBorder="1" applyAlignment="1">
      <alignment horizontal="right"/>
    </xf>
    <xf numFmtId="0" fontId="3" fillId="35" borderId="0" xfId="0" applyFont="1" applyFill="1" applyBorder="1" applyAlignment="1">
      <alignment wrapText="1"/>
    </xf>
    <xf numFmtId="0" fontId="3" fillId="35" borderId="0" xfId="0" applyFont="1" applyFill="1" applyBorder="1" applyAlignment="1">
      <alignment/>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wrapText="1"/>
    </xf>
    <xf numFmtId="4" fontId="3" fillId="35" borderId="10" xfId="0" applyNumberFormat="1" applyFont="1" applyFill="1" applyBorder="1" applyAlignment="1">
      <alignment horizontal="center" vertical="center"/>
    </xf>
    <xf numFmtId="4" fontId="3" fillId="35" borderId="10" xfId="0" applyNumberFormat="1" applyFont="1" applyFill="1" applyBorder="1" applyAlignment="1">
      <alignment horizontal="center" vertical="center" wrapText="1"/>
    </xf>
    <xf numFmtId="0" fontId="3" fillId="36" borderId="10" xfId="0" applyFont="1" applyFill="1" applyBorder="1" applyAlignment="1">
      <alignment horizontal="center"/>
    </xf>
    <xf numFmtId="1" fontId="3" fillId="36" borderId="10" xfId="0" applyNumberFormat="1" applyFont="1" applyFill="1" applyBorder="1" applyAlignment="1">
      <alignment horizontal="center"/>
    </xf>
    <xf numFmtId="0" fontId="3" fillId="36" borderId="23" xfId="0" applyFont="1" applyFill="1" applyBorder="1" applyAlignment="1">
      <alignment horizontal="center" wrapText="1"/>
    </xf>
    <xf numFmtId="4" fontId="3" fillId="36" borderId="23" xfId="0" applyNumberFormat="1" applyFont="1" applyFill="1" applyBorder="1" applyAlignment="1">
      <alignment horizontal="center" wrapText="1"/>
    </xf>
    <xf numFmtId="4" fontId="3" fillId="36" borderId="23" xfId="0" applyNumberFormat="1" applyFont="1" applyFill="1" applyBorder="1" applyAlignment="1">
      <alignment horizontal="right" wrapText="1"/>
    </xf>
    <xf numFmtId="4" fontId="3" fillId="36" borderId="36" xfId="0" applyNumberFormat="1" applyFont="1" applyFill="1" applyBorder="1" applyAlignment="1">
      <alignment horizontal="right" wrapText="1"/>
    </xf>
    <xf numFmtId="0" fontId="72" fillId="0" borderId="0" xfId="0" applyFont="1" applyBorder="1" applyAlignment="1">
      <alignment wrapText="1"/>
    </xf>
    <xf numFmtId="49" fontId="6" fillId="36" borderId="37" xfId="0" applyNumberFormat="1" applyFont="1" applyFill="1" applyBorder="1" applyAlignment="1">
      <alignment horizontal="center" vertical="center" wrapText="1"/>
    </xf>
    <xf numFmtId="0" fontId="6" fillId="36" borderId="23" xfId="0" applyFont="1" applyFill="1" applyBorder="1" applyAlignment="1">
      <alignment horizontal="center" wrapText="1"/>
    </xf>
    <xf numFmtId="4" fontId="6" fillId="36" borderId="23" xfId="0" applyNumberFormat="1" applyFont="1" applyFill="1" applyBorder="1" applyAlignment="1">
      <alignment horizontal="center" wrapText="1"/>
    </xf>
    <xf numFmtId="4" fontId="6" fillId="36" borderId="23" xfId="0" applyNumberFormat="1" applyFont="1" applyFill="1" applyBorder="1" applyAlignment="1">
      <alignment horizontal="right" wrapText="1"/>
    </xf>
    <xf numFmtId="4" fontId="6" fillId="36" borderId="36" xfId="0" applyNumberFormat="1" applyFont="1" applyFill="1" applyBorder="1" applyAlignment="1">
      <alignment horizontal="right" wrapText="1"/>
    </xf>
    <xf numFmtId="0" fontId="73" fillId="0" borderId="10" xfId="0" applyFont="1" applyBorder="1" applyAlignment="1">
      <alignment horizontal="center" wrapText="1"/>
    </xf>
    <xf numFmtId="4" fontId="73" fillId="0" borderId="10" xfId="0" applyNumberFormat="1" applyFont="1" applyBorder="1" applyAlignment="1">
      <alignment horizontal="center" wrapText="1"/>
    </xf>
    <xf numFmtId="4" fontId="73" fillId="0" borderId="10" xfId="0" applyNumberFormat="1" applyFont="1" applyBorder="1" applyAlignment="1">
      <alignment/>
    </xf>
    <xf numFmtId="0" fontId="74" fillId="0" borderId="0" xfId="0" applyFont="1" applyBorder="1" applyAlignment="1">
      <alignment/>
    </xf>
    <xf numFmtId="4" fontId="6" fillId="37" borderId="29" xfId="0" applyNumberFormat="1" applyFont="1" applyFill="1" applyBorder="1" applyAlignment="1">
      <alignment horizontal="right" wrapText="1"/>
    </xf>
    <xf numFmtId="0" fontId="6" fillId="38" borderId="23" xfId="0" applyFont="1" applyFill="1" applyBorder="1" applyAlignment="1">
      <alignment horizontal="center" wrapText="1"/>
    </xf>
    <xf numFmtId="4" fontId="6" fillId="38" borderId="23" xfId="0" applyNumberFormat="1" applyFont="1" applyFill="1" applyBorder="1" applyAlignment="1">
      <alignment horizontal="center" wrapText="1"/>
    </xf>
    <xf numFmtId="4" fontId="6" fillId="38" borderId="23" xfId="0" applyNumberFormat="1" applyFont="1" applyFill="1" applyBorder="1" applyAlignment="1">
      <alignment horizontal="right" wrapText="1"/>
    </xf>
    <xf numFmtId="4" fontId="6" fillId="38" borderId="36" xfId="0" applyNumberFormat="1" applyFont="1" applyFill="1" applyBorder="1" applyAlignment="1">
      <alignment horizontal="right" wrapText="1"/>
    </xf>
    <xf numFmtId="4" fontId="73" fillId="0" borderId="21" xfId="0" applyNumberFormat="1" applyFont="1" applyFill="1" applyBorder="1" applyAlignment="1">
      <alignment horizontal="right" wrapText="1"/>
    </xf>
    <xf numFmtId="0" fontId="72" fillId="0" borderId="0" xfId="0" applyFont="1" applyBorder="1" applyAlignment="1">
      <alignment/>
    </xf>
    <xf numFmtId="0" fontId="3" fillId="38" borderId="23" xfId="0" applyFont="1" applyFill="1" applyBorder="1" applyAlignment="1">
      <alignment horizontal="center" wrapText="1"/>
    </xf>
    <xf numFmtId="4" fontId="3" fillId="38" borderId="23" xfId="0" applyNumberFormat="1" applyFont="1" applyFill="1" applyBorder="1" applyAlignment="1">
      <alignment horizontal="center" wrapText="1"/>
    </xf>
    <xf numFmtId="4" fontId="3" fillId="38" borderId="23" xfId="0" applyNumberFormat="1" applyFont="1" applyFill="1" applyBorder="1" applyAlignment="1">
      <alignment horizontal="right" wrapText="1"/>
    </xf>
    <xf numFmtId="4" fontId="3" fillId="38" borderId="36" xfId="0" applyNumberFormat="1" applyFont="1" applyFill="1" applyBorder="1" applyAlignment="1">
      <alignment horizontal="right" wrapText="1"/>
    </xf>
    <xf numFmtId="4" fontId="6" fillId="37" borderId="33" xfId="0" applyNumberFormat="1" applyFont="1" applyFill="1" applyBorder="1" applyAlignment="1">
      <alignment horizontal="right" wrapText="1"/>
    </xf>
    <xf numFmtId="4" fontId="6" fillId="39" borderId="38" xfId="0" applyNumberFormat="1" applyFont="1" applyFill="1" applyBorder="1" applyAlignment="1">
      <alignment horizontal="right" wrapText="1"/>
    </xf>
    <xf numFmtId="49" fontId="6" fillId="38" borderId="37" xfId="0" applyNumberFormat="1" applyFont="1" applyFill="1" applyBorder="1" applyAlignment="1">
      <alignment horizontal="center" vertical="center" wrapText="1"/>
    </xf>
    <xf numFmtId="1" fontId="3" fillId="33" borderId="10" xfId="0" applyNumberFormat="1" applyFont="1" applyFill="1" applyBorder="1" applyAlignment="1">
      <alignment horizontal="center"/>
    </xf>
    <xf numFmtId="0" fontId="12" fillId="32" borderId="10" xfId="0" applyFont="1" applyFill="1" applyBorder="1" applyAlignment="1" applyProtection="1">
      <alignment horizontal="justify" vertical="top" wrapText="1"/>
      <protection locked="0"/>
    </xf>
    <xf numFmtId="0" fontId="12" fillId="0" borderId="10" xfId="0" applyFont="1" applyFill="1" applyBorder="1" applyAlignment="1" applyProtection="1">
      <alignment horizontal="justify" vertical="top" wrapText="1"/>
      <protection locked="0"/>
    </xf>
    <xf numFmtId="49" fontId="3" fillId="0" borderId="17" xfId="0" applyNumberFormat="1" applyFont="1" applyFill="1" applyBorder="1" applyAlignment="1">
      <alignment horizontal="center" vertical="center" wrapText="1"/>
    </xf>
    <xf numFmtId="0" fontId="3" fillId="0" borderId="10" xfId="0" applyFont="1" applyFill="1" applyBorder="1" applyAlignment="1">
      <alignment horizontal="left" wrapText="1"/>
    </xf>
    <xf numFmtId="4" fontId="3" fillId="0" borderId="10" xfId="0" applyNumberFormat="1" applyFont="1" applyFill="1" applyBorder="1" applyAlignment="1">
      <alignment horizontal="center" wrapText="1"/>
    </xf>
    <xf numFmtId="4" fontId="3" fillId="0" borderId="10" xfId="0" applyNumberFormat="1" applyFont="1" applyFill="1" applyBorder="1" applyAlignment="1">
      <alignment/>
    </xf>
    <xf numFmtId="0" fontId="3" fillId="0" borderId="10" xfId="0" applyFont="1" applyFill="1" applyBorder="1" applyAlignment="1">
      <alignment horizontal="center" wrapText="1"/>
    </xf>
    <xf numFmtId="0" fontId="72" fillId="0" borderId="0" xfId="0" applyFont="1" applyFill="1" applyBorder="1" applyAlignment="1">
      <alignment wrapText="1"/>
    </xf>
    <xf numFmtId="0" fontId="3" fillId="0" borderId="12" xfId="0" applyFont="1" applyFill="1" applyBorder="1" applyAlignment="1">
      <alignment horizontal="center" wrapText="1"/>
    </xf>
    <xf numFmtId="4" fontId="3" fillId="0" borderId="12" xfId="0" applyNumberFormat="1" applyFont="1" applyFill="1" applyBorder="1" applyAlignment="1">
      <alignment horizontal="center" wrapText="1"/>
    </xf>
    <xf numFmtId="4" fontId="3" fillId="0" borderId="12" xfId="0" applyNumberFormat="1" applyFont="1" applyFill="1" applyBorder="1" applyAlignment="1">
      <alignment/>
    </xf>
    <xf numFmtId="4" fontId="18" fillId="33" borderId="31" xfId="0" applyNumberFormat="1" applyFont="1" applyFill="1" applyBorder="1" applyAlignment="1">
      <alignment horizontal="right"/>
    </xf>
    <xf numFmtId="4" fontId="18" fillId="0" borderId="10" xfId="87" applyNumberFormat="1" applyFont="1" applyBorder="1" applyAlignment="1">
      <alignment horizontal="right"/>
      <protection/>
    </xf>
    <xf numFmtId="4" fontId="18" fillId="0" borderId="39" xfId="0" applyNumberFormat="1" applyFont="1" applyFill="1" applyBorder="1" applyAlignment="1">
      <alignment horizontal="center"/>
    </xf>
    <xf numFmtId="4" fontId="18" fillId="0" borderId="40" xfId="0" applyNumberFormat="1" applyFont="1" applyFill="1" applyBorder="1" applyAlignment="1">
      <alignment horizontal="center"/>
    </xf>
    <xf numFmtId="4" fontId="16" fillId="40" borderId="36" xfId="89" applyNumberFormat="1" applyFont="1" applyFill="1" applyBorder="1" applyAlignment="1">
      <alignment horizontal="right"/>
      <protection/>
    </xf>
    <xf numFmtId="4" fontId="18" fillId="0" borderId="10" xfId="90" applyNumberFormat="1" applyFont="1" applyBorder="1" applyAlignment="1">
      <alignment horizontal="right"/>
      <protection/>
    </xf>
    <xf numFmtId="4" fontId="18" fillId="0" borderId="10" xfId="86" applyNumberFormat="1" applyFont="1" applyBorder="1" applyAlignment="1">
      <alignment horizontal="right"/>
      <protection/>
    </xf>
    <xf numFmtId="4" fontId="18" fillId="0" borderId="10" xfId="86" applyNumberFormat="1" applyFont="1" applyFill="1" applyBorder="1" applyAlignment="1">
      <alignment horizontal="right"/>
      <protection/>
    </xf>
    <xf numFmtId="0" fontId="18" fillId="0" borderId="14" xfId="87" applyFont="1" applyBorder="1" applyAlignment="1">
      <alignment horizontal="left" vertical="top" wrapText="1"/>
      <protection/>
    </xf>
    <xf numFmtId="0" fontId="18" fillId="0" borderId="14" xfId="87" applyFont="1" applyBorder="1" applyAlignment="1">
      <alignment horizontal="center"/>
      <protection/>
    </xf>
    <xf numFmtId="4" fontId="18" fillId="0" borderId="14" xfId="87" applyNumberFormat="1" applyFont="1" applyBorder="1" applyAlignment="1">
      <alignment horizontal="center"/>
      <protection/>
    </xf>
    <xf numFmtId="0" fontId="18" fillId="0" borderId="32" xfId="0" applyFont="1" applyFill="1" applyBorder="1" applyAlignment="1">
      <alignment horizontal="center"/>
    </xf>
    <xf numFmtId="4" fontId="18" fillId="0" borderId="32" xfId="0" applyNumberFormat="1" applyFont="1" applyFill="1" applyBorder="1" applyAlignment="1">
      <alignment horizontal="center"/>
    </xf>
    <xf numFmtId="4" fontId="18" fillId="0" borderId="10" xfId="93" applyNumberFormat="1" applyFont="1" applyBorder="1" applyAlignment="1">
      <alignment horizontal="right"/>
      <protection/>
    </xf>
    <xf numFmtId="4" fontId="18" fillId="0" borderId="10" xfId="93" applyNumberFormat="1" applyFont="1" applyFill="1" applyBorder="1" applyAlignment="1">
      <alignment horizontal="right"/>
      <protection/>
    </xf>
    <xf numFmtId="4" fontId="18" fillId="0" borderId="10" xfId="60" applyNumberFormat="1" applyFont="1" applyBorder="1" applyAlignment="1">
      <alignment horizontal="right"/>
      <protection/>
    </xf>
    <xf numFmtId="4" fontId="18" fillId="0" borderId="10" xfId="61" applyNumberFormat="1" applyFont="1" applyBorder="1" applyAlignment="1">
      <alignment horizontal="right"/>
      <protection/>
    </xf>
    <xf numFmtId="4" fontId="18" fillId="0" borderId="10" xfId="62" applyNumberFormat="1" applyFont="1" applyBorder="1" applyAlignment="1">
      <alignment horizontal="right"/>
      <protection/>
    </xf>
    <xf numFmtId="4" fontId="18" fillId="0" borderId="10" xfId="63" applyNumberFormat="1" applyFont="1" applyBorder="1" applyAlignment="1">
      <alignment horizontal="right"/>
      <protection/>
    </xf>
    <xf numFmtId="4" fontId="18" fillId="0" borderId="10" xfId="64" applyNumberFormat="1" applyFont="1" applyBorder="1" applyAlignment="1">
      <alignment horizontal="right"/>
      <protection/>
    </xf>
    <xf numFmtId="4" fontId="18" fillId="0" borderId="10" xfId="65" applyNumberFormat="1" applyFont="1" applyBorder="1" applyAlignment="1">
      <alignment horizontal="right"/>
      <protection/>
    </xf>
    <xf numFmtId="4" fontId="18" fillId="0" borderId="10" xfId="60" applyNumberFormat="1" applyFont="1" applyFill="1" applyBorder="1" applyAlignment="1">
      <alignment horizontal="right"/>
      <protection/>
    </xf>
    <xf numFmtId="4" fontId="18" fillId="0" borderId="10" xfId="66" applyNumberFormat="1" applyFont="1" applyBorder="1" applyAlignment="1">
      <alignment/>
      <protection/>
    </xf>
    <xf numFmtId="4" fontId="18" fillId="0" borderId="10" xfId="67" applyNumberFormat="1" applyFont="1" applyBorder="1" applyAlignment="1">
      <alignment/>
      <protection/>
    </xf>
    <xf numFmtId="4" fontId="3" fillId="0" borderId="14" xfId="85" applyNumberFormat="1" applyFont="1" applyFill="1" applyBorder="1" applyAlignment="1" applyProtection="1">
      <alignment horizontal="right" wrapText="1"/>
      <protection locked="0"/>
    </xf>
    <xf numFmtId="49" fontId="3" fillId="0" borderId="19"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wrapText="1"/>
    </xf>
    <xf numFmtId="49" fontId="3" fillId="36" borderId="17" xfId="0" applyNumberFormat="1" applyFont="1" applyFill="1" applyBorder="1" applyAlignment="1">
      <alignment horizontal="center"/>
    </xf>
    <xf numFmtId="1" fontId="3" fillId="36" borderId="21" xfId="0" applyNumberFormat="1" applyFont="1" applyFill="1" applyBorder="1" applyAlignment="1">
      <alignment horizontal="center"/>
    </xf>
    <xf numFmtId="4" fontId="6" fillId="36" borderId="33" xfId="0" applyNumberFormat="1" applyFont="1" applyFill="1" applyBorder="1" applyAlignment="1">
      <alignment horizontal="right" wrapText="1"/>
    </xf>
    <xf numFmtId="4" fontId="3" fillId="0" borderId="24" xfId="0" applyNumberFormat="1" applyFont="1" applyFill="1" applyBorder="1" applyAlignment="1">
      <alignment horizontal="right" wrapText="1"/>
    </xf>
    <xf numFmtId="49" fontId="3" fillId="0" borderId="0" xfId="0" applyNumberFormat="1" applyFont="1" applyFill="1" applyBorder="1" applyAlignment="1">
      <alignment horizontal="center" vertical="top"/>
    </xf>
    <xf numFmtId="0" fontId="3" fillId="36" borderId="10" xfId="0" applyFont="1" applyFill="1" applyBorder="1" applyAlignment="1">
      <alignment horizontal="center" vertical="top"/>
    </xf>
    <xf numFmtId="0" fontId="3" fillId="0" borderId="0" xfId="0" applyFont="1" applyBorder="1" applyAlignment="1">
      <alignment vertical="top"/>
    </xf>
    <xf numFmtId="0" fontId="6" fillId="36" borderId="2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Border="1" applyAlignment="1">
      <alignment horizontal="right" vertical="top" wrapText="1"/>
    </xf>
    <xf numFmtId="0" fontId="3" fillId="0" borderId="12" xfId="0" applyFont="1" applyFill="1" applyBorder="1" applyAlignment="1">
      <alignment horizontal="left" vertical="top" wrapText="1"/>
    </xf>
    <xf numFmtId="0" fontId="6" fillId="38" borderId="23" xfId="0" applyFont="1" applyFill="1" applyBorder="1" applyAlignment="1">
      <alignment horizontal="left" vertical="top" wrapText="1"/>
    </xf>
    <xf numFmtId="0" fontId="3" fillId="0" borderId="12" xfId="0" applyFont="1" applyBorder="1" applyAlignment="1">
      <alignment horizontal="left" vertical="top" wrapText="1"/>
    </xf>
    <xf numFmtId="49" fontId="3" fillId="0" borderId="17" xfId="0" applyNumberFormat="1" applyFont="1" applyBorder="1" applyAlignment="1">
      <alignment horizontal="center" vertical="center"/>
    </xf>
    <xf numFmtId="4" fontId="3" fillId="0" borderId="21" xfId="0" applyNumberFormat="1" applyFont="1" applyBorder="1" applyAlignment="1">
      <alignment horizontal="right"/>
    </xf>
    <xf numFmtId="49" fontId="3" fillId="0" borderId="41" xfId="0" applyNumberFormat="1" applyFont="1" applyBorder="1" applyAlignment="1">
      <alignment horizontal="center" vertical="center"/>
    </xf>
    <xf numFmtId="4" fontId="6" fillId="39" borderId="33" xfId="0" applyNumberFormat="1" applyFont="1" applyFill="1" applyBorder="1" applyAlignment="1">
      <alignment horizontal="right"/>
    </xf>
    <xf numFmtId="49" fontId="12" fillId="32" borderId="17" xfId="0" applyNumberFormat="1" applyFont="1" applyFill="1" applyBorder="1" applyAlignment="1">
      <alignment horizontal="center" vertical="center"/>
    </xf>
    <xf numFmtId="4" fontId="12" fillId="32" borderId="21" xfId="0" applyNumberFormat="1" applyFont="1" applyFill="1" applyBorder="1" applyAlignment="1">
      <alignment horizontal="center" vertical="center" wrapText="1"/>
    </xf>
    <xf numFmtId="0" fontId="18" fillId="0" borderId="19" xfId="0" applyFont="1" applyFill="1" applyBorder="1" applyAlignment="1">
      <alignment/>
    </xf>
    <xf numFmtId="4" fontId="18" fillId="0" borderId="24" xfId="0" applyNumberFormat="1" applyFont="1" applyFill="1" applyBorder="1" applyAlignment="1">
      <alignment horizontal="right"/>
    </xf>
    <xf numFmtId="0" fontId="18" fillId="33" borderId="41" xfId="0" applyFont="1" applyFill="1" applyBorder="1" applyAlignment="1">
      <alignment/>
    </xf>
    <xf numFmtId="4" fontId="18" fillId="33" borderId="22" xfId="0" applyNumberFormat="1" applyFont="1" applyFill="1" applyBorder="1" applyAlignment="1">
      <alignment horizontal="right"/>
    </xf>
    <xf numFmtId="0" fontId="16" fillId="0" borderId="19" xfId="0" applyFont="1" applyFill="1" applyBorder="1" applyAlignment="1">
      <alignment/>
    </xf>
    <xf numFmtId="4" fontId="18" fillId="0" borderId="21" xfId="86" applyNumberFormat="1" applyFont="1" applyBorder="1" applyAlignment="1">
      <alignment horizontal="right"/>
      <protection/>
    </xf>
    <xf numFmtId="49" fontId="18" fillId="0" borderId="19" xfId="0" applyNumberFormat="1" applyFont="1" applyFill="1" applyBorder="1" applyAlignment="1">
      <alignment horizontal="center" vertical="top"/>
    </xf>
    <xf numFmtId="0" fontId="18" fillId="0" borderId="19" xfId="0" applyFont="1" applyFill="1" applyBorder="1" applyAlignment="1">
      <alignment horizontal="center" vertical="top"/>
    </xf>
    <xf numFmtId="4" fontId="18" fillId="0" borderId="21" xfId="0" applyNumberFormat="1" applyFont="1" applyFill="1" applyBorder="1" applyAlignment="1">
      <alignment horizontal="right"/>
    </xf>
    <xf numFmtId="4" fontId="18" fillId="0" borderId="27" xfId="0" applyNumberFormat="1" applyFont="1" applyFill="1" applyBorder="1" applyAlignment="1">
      <alignment horizontal="right"/>
    </xf>
    <xf numFmtId="4" fontId="16" fillId="33" borderId="21" xfId="0" applyNumberFormat="1" applyFont="1" applyFill="1" applyBorder="1" applyAlignment="1">
      <alignment horizontal="right"/>
    </xf>
    <xf numFmtId="4" fontId="16" fillId="33" borderId="21" xfId="0" applyNumberFormat="1" applyFont="1" applyFill="1" applyBorder="1" applyAlignment="1">
      <alignment horizontal="right"/>
    </xf>
    <xf numFmtId="4" fontId="16" fillId="0" borderId="24" xfId="0" applyNumberFormat="1" applyFont="1" applyFill="1" applyBorder="1" applyAlignment="1">
      <alignment horizontal="right"/>
    </xf>
    <xf numFmtId="4" fontId="18" fillId="0" borderId="21" xfId="61" applyNumberFormat="1" applyFont="1" applyBorder="1" applyAlignment="1">
      <alignment horizontal="right"/>
      <protection/>
    </xf>
    <xf numFmtId="4" fontId="16" fillId="0" borderId="24" xfId="0" applyNumberFormat="1" applyFont="1" applyFill="1" applyBorder="1" applyAlignment="1">
      <alignment horizontal="right"/>
    </xf>
    <xf numFmtId="4" fontId="16" fillId="33" borderId="21" xfId="0" applyNumberFormat="1" applyFont="1" applyFill="1" applyBorder="1" applyAlignment="1">
      <alignment horizontal="right"/>
    </xf>
    <xf numFmtId="4" fontId="18" fillId="0" borderId="21" xfId="62" applyNumberFormat="1" applyFont="1" applyBorder="1" applyAlignment="1">
      <alignment horizontal="right"/>
      <protection/>
    </xf>
    <xf numFmtId="4" fontId="18" fillId="0" borderId="21" xfId="63" applyNumberFormat="1" applyFont="1" applyBorder="1" applyAlignment="1">
      <alignment horizontal="right"/>
      <protection/>
    </xf>
    <xf numFmtId="4" fontId="18" fillId="0" borderId="21" xfId="64" applyNumberFormat="1" applyFont="1" applyBorder="1" applyAlignment="1">
      <alignment horizontal="right"/>
      <protection/>
    </xf>
    <xf numFmtId="4" fontId="18" fillId="0" borderId="21" xfId="65" applyNumberFormat="1" applyFont="1" applyBorder="1" applyAlignment="1">
      <alignment horizontal="right"/>
      <protection/>
    </xf>
    <xf numFmtId="4" fontId="16" fillId="33" borderId="33" xfId="0" applyNumberFormat="1" applyFont="1" applyFill="1" applyBorder="1" applyAlignment="1">
      <alignment horizontal="right"/>
    </xf>
    <xf numFmtId="4" fontId="6" fillId="33" borderId="33" xfId="0" applyNumberFormat="1" applyFont="1" applyFill="1" applyBorder="1" applyAlignment="1">
      <alignment horizontal="right"/>
    </xf>
    <xf numFmtId="0" fontId="18" fillId="0" borderId="17" xfId="0" applyFont="1" applyFill="1" applyBorder="1" applyAlignment="1">
      <alignment/>
    </xf>
    <xf numFmtId="0" fontId="18" fillId="0" borderId="17" xfId="0" applyFont="1" applyFill="1" applyBorder="1" applyAlignment="1">
      <alignment horizontal="center"/>
    </xf>
    <xf numFmtId="4" fontId="18" fillId="0" borderId="21" xfId="66" applyNumberFormat="1" applyFont="1" applyBorder="1" applyAlignment="1">
      <alignment horizontal="center"/>
      <protection/>
    </xf>
    <xf numFmtId="4" fontId="18" fillId="0" borderId="21" xfId="67" applyNumberFormat="1" applyFont="1" applyBorder="1" applyAlignment="1">
      <alignment horizontal="center"/>
      <protection/>
    </xf>
    <xf numFmtId="0" fontId="18" fillId="0" borderId="42" xfId="0" applyFont="1" applyFill="1" applyBorder="1" applyAlignment="1">
      <alignment/>
    </xf>
    <xf numFmtId="0" fontId="18" fillId="0" borderId="43" xfId="0" applyFont="1" applyFill="1" applyBorder="1" applyAlignment="1">
      <alignment wrapText="1"/>
    </xf>
    <xf numFmtId="0" fontId="18" fillId="0" borderId="43" xfId="0" applyFont="1" applyFill="1" applyBorder="1" applyAlignment="1">
      <alignment horizontal="center"/>
    </xf>
    <xf numFmtId="4" fontId="18" fillId="0" borderId="43" xfId="0" applyNumberFormat="1" applyFont="1" applyFill="1" applyBorder="1" applyAlignment="1">
      <alignment horizontal="center"/>
    </xf>
    <xf numFmtId="4" fontId="18" fillId="0" borderId="44" xfId="0" applyNumberFormat="1" applyFont="1" applyFill="1" applyBorder="1" applyAlignment="1">
      <alignment horizontal="right"/>
    </xf>
    <xf numFmtId="1" fontId="3" fillId="0" borderId="17" xfId="0" applyNumberFormat="1" applyFont="1" applyFill="1" applyBorder="1" applyAlignment="1">
      <alignment horizontal="center" vertical="center"/>
    </xf>
    <xf numFmtId="4" fontId="3" fillId="0" borderId="21" xfId="0" applyNumberFormat="1" applyFont="1" applyFill="1" applyBorder="1" applyAlignment="1">
      <alignment horizontal="right" vertical="center"/>
    </xf>
    <xf numFmtId="4" fontId="6" fillId="33" borderId="33" xfId="0" applyNumberFormat="1" applyFont="1" applyFill="1" applyBorder="1" applyAlignment="1">
      <alignment horizontal="right" vertical="center"/>
    </xf>
    <xf numFmtId="0" fontId="18" fillId="0" borderId="45" xfId="0" applyFont="1" applyFill="1" applyBorder="1" applyAlignment="1">
      <alignment wrapText="1"/>
    </xf>
    <xf numFmtId="0" fontId="3" fillId="33" borderId="41" xfId="85" applyFont="1" applyFill="1" applyBorder="1" applyAlignment="1">
      <alignment horizontal="center" vertical="top" wrapText="1"/>
      <protection/>
    </xf>
    <xf numFmtId="4" fontId="3" fillId="33" borderId="22" xfId="85" applyNumberFormat="1" applyFont="1" applyFill="1" applyBorder="1" applyAlignment="1">
      <alignment horizontal="right" wrapText="1"/>
      <protection/>
    </xf>
    <xf numFmtId="0" fontId="3" fillId="0" borderId="19" xfId="85" applyFont="1" applyBorder="1" applyAlignment="1">
      <alignment horizontal="center" vertical="top" wrapText="1"/>
      <protection/>
    </xf>
    <xf numFmtId="4" fontId="3" fillId="0" borderId="26" xfId="85" applyNumberFormat="1" applyFont="1" applyBorder="1" applyAlignment="1">
      <alignment horizontal="right" wrapText="1"/>
      <protection/>
    </xf>
    <xf numFmtId="4" fontId="3" fillId="0" borderId="46" xfId="85" applyNumberFormat="1" applyFont="1" applyBorder="1" applyAlignment="1">
      <alignment horizontal="right" wrapText="1"/>
      <protection/>
    </xf>
    <xf numFmtId="0" fontId="3" fillId="0" borderId="47" xfId="85" applyFont="1" applyBorder="1" applyAlignment="1">
      <alignment horizontal="center" vertical="top" wrapText="1"/>
      <protection/>
    </xf>
    <xf numFmtId="4" fontId="3" fillId="0" borderId="20" xfId="85" applyNumberFormat="1" applyFont="1" applyBorder="1" applyAlignment="1">
      <alignment horizontal="right" wrapText="1"/>
      <protection/>
    </xf>
    <xf numFmtId="4" fontId="6" fillId="33" borderId="21" xfId="85" applyNumberFormat="1" applyFont="1" applyFill="1" applyBorder="1" applyAlignment="1">
      <alignment horizontal="right" wrapText="1"/>
      <protection/>
    </xf>
    <xf numFmtId="0" fontId="8" fillId="0" borderId="19" xfId="85" applyFont="1" applyBorder="1" applyAlignment="1">
      <alignment horizontal="center" vertical="top" wrapText="1"/>
      <protection/>
    </xf>
    <xf numFmtId="4" fontId="8" fillId="0" borderId="24" xfId="85" applyNumberFormat="1" applyFont="1" applyBorder="1" applyAlignment="1">
      <alignment horizontal="right" wrapText="1"/>
      <protection/>
    </xf>
    <xf numFmtId="4" fontId="8" fillId="33" borderId="22" xfId="85" applyNumberFormat="1" applyFont="1" applyFill="1" applyBorder="1" applyAlignment="1">
      <alignment horizontal="right" wrapText="1"/>
      <protection/>
    </xf>
    <xf numFmtId="0" fontId="8" fillId="0" borderId="47" xfId="85" applyFont="1" applyBorder="1" applyAlignment="1">
      <alignment horizontal="center" vertical="top" wrapText="1"/>
      <protection/>
    </xf>
    <xf numFmtId="4" fontId="3" fillId="0" borderId="46" xfId="85" applyNumberFormat="1" applyFont="1" applyBorder="1" applyAlignment="1">
      <alignment wrapText="1"/>
      <protection/>
    </xf>
    <xf numFmtId="4" fontId="8" fillId="0" borderId="26" xfId="85" applyNumberFormat="1" applyFont="1" applyBorder="1" applyAlignment="1">
      <alignment horizontal="right" wrapText="1"/>
      <protection/>
    </xf>
    <xf numFmtId="4" fontId="8" fillId="0" borderId="46" xfId="85" applyNumberFormat="1" applyFont="1" applyBorder="1" applyAlignment="1">
      <alignment horizontal="right" wrapText="1"/>
      <protection/>
    </xf>
    <xf numFmtId="4" fontId="24" fillId="0" borderId="46" xfId="85" applyNumberFormat="1" applyFont="1" applyBorder="1" applyAlignment="1">
      <alignment horizontal="right" wrapText="1"/>
      <protection/>
    </xf>
    <xf numFmtId="4" fontId="3" fillId="0" borderId="24" xfId="85" applyNumberFormat="1" applyFont="1" applyBorder="1" applyAlignment="1">
      <alignment horizontal="right" wrapText="1"/>
      <protection/>
    </xf>
    <xf numFmtId="4" fontId="25" fillId="33" borderId="22" xfId="85" applyNumberFormat="1" applyFont="1" applyFill="1" applyBorder="1" applyAlignment="1">
      <alignment horizontal="right" wrapText="1"/>
      <protection/>
    </xf>
    <xf numFmtId="4" fontId="25" fillId="0" borderId="26" xfId="85" applyNumberFormat="1" applyFont="1" applyBorder="1" applyAlignment="1">
      <alignment horizontal="right" wrapText="1"/>
      <protection/>
    </xf>
    <xf numFmtId="4" fontId="8" fillId="0" borderId="46" xfId="94" applyNumberFormat="1" applyFont="1" applyFill="1" applyBorder="1" applyAlignment="1">
      <alignment horizontal="right" wrapText="1"/>
      <protection/>
    </xf>
    <xf numFmtId="4" fontId="8" fillId="0" borderId="46" xfId="94" applyNumberFormat="1" applyFont="1" applyBorder="1" applyAlignment="1">
      <alignment horizontal="right" wrapText="1"/>
      <protection/>
    </xf>
    <xf numFmtId="4" fontId="25" fillId="0" borderId="46" xfId="85" applyNumberFormat="1" applyFont="1" applyBorder="1" applyAlignment="1">
      <alignment horizontal="right" wrapText="1"/>
      <protection/>
    </xf>
    <xf numFmtId="4" fontId="6" fillId="33" borderId="33" xfId="85" applyNumberFormat="1" applyFont="1" applyFill="1" applyBorder="1" applyAlignment="1">
      <alignment horizontal="right" wrapText="1"/>
      <protection/>
    </xf>
    <xf numFmtId="0" fontId="3" fillId="0" borderId="17" xfId="85" applyFont="1" applyBorder="1" applyAlignment="1">
      <alignment horizontal="center" vertical="top" wrapText="1"/>
      <protection/>
    </xf>
    <xf numFmtId="4" fontId="3" fillId="0" borderId="21" xfId="85" applyNumberFormat="1" applyFont="1" applyBorder="1" applyAlignment="1">
      <alignment horizontal="right" wrapText="1"/>
      <protection/>
    </xf>
    <xf numFmtId="0" fontId="18" fillId="0" borderId="14" xfId="0" applyFont="1" applyFill="1" applyBorder="1" applyAlignment="1">
      <alignment horizontal="justify" vertical="top" wrapText="1"/>
    </xf>
    <xf numFmtId="0" fontId="18" fillId="0" borderId="10" xfId="0" applyFont="1" applyFill="1" applyBorder="1" applyAlignment="1">
      <alignment horizontal="justify" vertical="top" wrapText="1"/>
    </xf>
    <xf numFmtId="0" fontId="18" fillId="0" borderId="10" xfId="0" applyFont="1" applyFill="1" applyBorder="1" applyAlignment="1">
      <alignment horizontal="justify" vertical="top" wrapText="1"/>
    </xf>
    <xf numFmtId="0" fontId="18" fillId="0" borderId="10" xfId="0" applyFont="1" applyFill="1" applyBorder="1" applyAlignment="1">
      <alignment vertical="top" wrapText="1"/>
    </xf>
    <xf numFmtId="49" fontId="18" fillId="0" borderId="10" xfId="0" applyNumberFormat="1" applyFont="1" applyFill="1" applyBorder="1" applyAlignment="1">
      <alignment vertical="top" wrapText="1"/>
    </xf>
    <xf numFmtId="0" fontId="18" fillId="0" borderId="10" xfId="0" applyNumberFormat="1" applyFont="1" applyFill="1" applyBorder="1" applyAlignment="1">
      <alignment vertical="top" wrapText="1"/>
    </xf>
    <xf numFmtId="49" fontId="18" fillId="0" borderId="10" xfId="0" applyNumberFormat="1" applyFont="1" applyFill="1" applyBorder="1" applyAlignment="1">
      <alignment vertical="top" wrapText="1"/>
    </xf>
    <xf numFmtId="0" fontId="18" fillId="0" borderId="14" xfId="0" applyFont="1" applyFill="1" applyBorder="1" applyAlignment="1">
      <alignment vertical="top" wrapText="1"/>
    </xf>
    <xf numFmtId="49" fontId="18" fillId="0" borderId="12" xfId="0" applyNumberFormat="1" applyFont="1" applyFill="1" applyBorder="1" applyAlignment="1">
      <alignment vertical="top" wrapText="1"/>
    </xf>
    <xf numFmtId="49" fontId="18" fillId="0" borderId="32" xfId="0" applyNumberFormat="1" applyFont="1" applyFill="1" applyBorder="1" applyAlignment="1">
      <alignment vertical="top" wrapText="1"/>
    </xf>
    <xf numFmtId="49" fontId="18" fillId="0" borderId="14" xfId="0" applyNumberFormat="1" applyFont="1" applyFill="1" applyBorder="1" applyAlignment="1">
      <alignment vertical="top" wrapText="1"/>
    </xf>
    <xf numFmtId="0" fontId="18" fillId="0" borderId="0" xfId="0" applyFont="1" applyFill="1" applyBorder="1" applyAlignment="1">
      <alignment vertical="top" wrapText="1"/>
    </xf>
    <xf numFmtId="4" fontId="3" fillId="32" borderId="10" xfId="0" applyNumberFormat="1" applyFont="1" applyFill="1" applyBorder="1" applyAlignment="1">
      <alignment horizontal="justify" vertical="top" wrapText="1"/>
    </xf>
    <xf numFmtId="4" fontId="3" fillId="32" borderId="0" xfId="0" applyNumberFormat="1" applyFont="1" applyFill="1" applyBorder="1" applyAlignment="1">
      <alignment/>
    </xf>
    <xf numFmtId="4" fontId="3" fillId="0" borderId="0" xfId="0" applyNumberFormat="1" applyFont="1" applyFill="1" applyBorder="1" applyAlignment="1">
      <alignment/>
    </xf>
    <xf numFmtId="4" fontId="3" fillId="32" borderId="10" xfId="0" applyNumberFormat="1" applyFont="1" applyFill="1" applyBorder="1" applyAlignment="1" applyProtection="1">
      <alignment wrapText="1"/>
      <protection locked="0"/>
    </xf>
    <xf numFmtId="4" fontId="3" fillId="32" borderId="10" xfId="0" applyNumberFormat="1" applyFont="1" applyFill="1" applyBorder="1" applyAlignment="1">
      <alignment/>
    </xf>
    <xf numFmtId="4" fontId="3" fillId="0" borderId="10" xfId="0" applyNumberFormat="1" applyFont="1" applyFill="1" applyBorder="1" applyAlignment="1">
      <alignment horizontal="justify" vertical="top" wrapText="1"/>
    </xf>
    <xf numFmtId="4" fontId="3" fillId="0" borderId="10" xfId="0" applyNumberFormat="1" applyFont="1" applyFill="1" applyBorder="1" applyAlignment="1">
      <alignment horizontal="justify" vertical="top"/>
    </xf>
    <xf numFmtId="4" fontId="3" fillId="0" borderId="10" xfId="0" applyNumberFormat="1" applyFont="1" applyFill="1" applyBorder="1" applyAlignment="1" applyProtection="1">
      <alignment wrapText="1"/>
      <protection locked="0"/>
    </xf>
    <xf numFmtId="4" fontId="3" fillId="32" borderId="48" xfId="0" applyNumberFormat="1" applyFont="1" applyFill="1" applyBorder="1" applyAlignment="1">
      <alignment/>
    </xf>
    <xf numFmtId="4" fontId="3" fillId="0" borderId="32" xfId="85" applyNumberFormat="1" applyFont="1" applyFill="1" applyBorder="1" applyAlignment="1">
      <alignment horizontal="right" wrapText="1"/>
      <protection/>
    </xf>
    <xf numFmtId="4" fontId="3" fillId="0" borderId="14" xfId="85" applyNumberFormat="1" applyFont="1" applyFill="1" applyBorder="1" applyAlignment="1">
      <alignment horizontal="right" wrapText="1"/>
      <protection/>
    </xf>
    <xf numFmtId="4" fontId="8" fillId="0" borderId="32" xfId="85" applyNumberFormat="1" applyFont="1" applyFill="1" applyBorder="1" applyAlignment="1">
      <alignment horizontal="right" wrapText="1"/>
      <protection/>
    </xf>
    <xf numFmtId="4" fontId="3" fillId="0" borderId="14" xfId="85" applyNumberFormat="1" applyFont="1" applyFill="1" applyBorder="1" applyAlignment="1" applyProtection="1">
      <alignment horizontal="right" wrapText="1"/>
      <protection/>
    </xf>
    <xf numFmtId="4" fontId="3" fillId="0" borderId="32" xfId="85" applyNumberFormat="1" applyFont="1" applyFill="1" applyBorder="1" applyAlignment="1" applyProtection="1">
      <alignment horizontal="right" wrapText="1"/>
      <protection/>
    </xf>
    <xf numFmtId="4" fontId="3" fillId="0" borderId="32" xfId="85" applyNumberFormat="1" applyFont="1" applyFill="1" applyBorder="1" applyAlignment="1" applyProtection="1">
      <alignment horizontal="right" wrapText="1"/>
      <protection locked="0"/>
    </xf>
    <xf numFmtId="4" fontId="3" fillId="0" borderId="32" xfId="85" applyNumberFormat="1" applyFont="1" applyFill="1" applyBorder="1" applyAlignment="1">
      <alignment wrapText="1"/>
      <protection/>
    </xf>
    <xf numFmtId="4" fontId="24" fillId="0" borderId="32" xfId="85" applyNumberFormat="1" applyFont="1" applyFill="1" applyBorder="1" applyAlignment="1" applyProtection="1">
      <alignment horizontal="right" wrapText="1"/>
      <protection/>
    </xf>
    <xf numFmtId="4" fontId="24" fillId="0" borderId="32" xfId="85" applyNumberFormat="1" applyFont="1" applyFill="1" applyBorder="1" applyAlignment="1" applyProtection="1">
      <alignment horizontal="right" wrapText="1"/>
      <protection locked="0"/>
    </xf>
    <xf numFmtId="1" fontId="34" fillId="0" borderId="37" xfId="95" applyNumberFormat="1" applyFont="1" applyFill="1" applyBorder="1" applyAlignment="1">
      <alignment horizontal="center" vertical="center"/>
      <protection/>
    </xf>
    <xf numFmtId="0" fontId="34" fillId="0" borderId="23" xfId="95" applyFont="1" applyFill="1" applyBorder="1" applyAlignment="1">
      <alignment horizontal="center" vertical="center" wrapText="1"/>
      <protection/>
    </xf>
    <xf numFmtId="213" fontId="34" fillId="0" borderId="23" xfId="47" applyNumberFormat="1" applyFont="1" applyFill="1" applyBorder="1" applyAlignment="1">
      <alignment horizontal="center" vertical="center"/>
    </xf>
    <xf numFmtId="213" fontId="34" fillId="0" borderId="36" xfId="47" applyNumberFormat="1" applyFont="1" applyFill="1" applyBorder="1" applyAlignment="1">
      <alignment horizontal="center" vertical="center"/>
    </xf>
    <xf numFmtId="0" fontId="0" fillId="0" borderId="0" xfId="95" applyFont="1" applyFill="1" applyBorder="1">
      <alignment/>
      <protection/>
    </xf>
    <xf numFmtId="1" fontId="0" fillId="0" borderId="0" xfId="95" applyNumberFormat="1" applyFont="1" applyFill="1" applyBorder="1" applyAlignment="1">
      <alignment horizontal="center" vertical="top"/>
      <protection/>
    </xf>
    <xf numFmtId="0" fontId="0" fillId="0" borderId="0" xfId="95" applyFont="1" applyFill="1" applyBorder="1" applyAlignment="1">
      <alignment horizontal="left" vertical="center" wrapText="1"/>
      <protection/>
    </xf>
    <xf numFmtId="0" fontId="0" fillId="0" borderId="0" xfId="95" applyFont="1" applyFill="1" applyBorder="1" applyAlignment="1">
      <alignment horizontal="center" vertical="center" wrapText="1"/>
      <protection/>
    </xf>
    <xf numFmtId="1" fontId="0" fillId="0" borderId="0" xfId="0" applyNumberFormat="1" applyFont="1" applyFill="1" applyAlignment="1">
      <alignment horizontal="center"/>
    </xf>
    <xf numFmtId="213" fontId="0" fillId="0" borderId="0" xfId="47" applyNumberFormat="1" applyFont="1" applyFill="1" applyBorder="1" applyAlignment="1">
      <alignment horizontal="center" vertical="center"/>
    </xf>
    <xf numFmtId="0" fontId="34" fillId="0" borderId="0" xfId="95" applyFont="1" applyFill="1" applyBorder="1" applyAlignment="1">
      <alignment horizontal="left" vertical="top" wrapText="1"/>
      <protection/>
    </xf>
    <xf numFmtId="0" fontId="0" fillId="0" borderId="0" xfId="95" applyFont="1" applyFill="1" applyBorder="1" applyAlignment="1">
      <alignment horizontal="left" vertical="top" wrapText="1"/>
      <protection/>
    </xf>
    <xf numFmtId="213" fontId="0" fillId="0" borderId="0" xfId="44" applyNumberFormat="1" applyFont="1" applyFill="1" applyBorder="1" applyAlignment="1">
      <alignment/>
    </xf>
    <xf numFmtId="214" fontId="0" fillId="0" borderId="0" xfId="44" applyNumberFormat="1" applyFont="1" applyFill="1" applyBorder="1" applyAlignment="1">
      <alignment/>
    </xf>
    <xf numFmtId="215" fontId="0" fillId="0" borderId="0" xfId="95" applyNumberFormat="1" applyFont="1" applyFill="1" applyBorder="1" applyAlignment="1">
      <alignment horizontal="center"/>
      <protection/>
    </xf>
    <xf numFmtId="0" fontId="0" fillId="0" borderId="0" xfId="0" applyFont="1" applyFill="1" applyAlignment="1">
      <alignment wrapText="1"/>
    </xf>
    <xf numFmtId="0" fontId="0" fillId="0" borderId="0" xfId="0" applyFont="1" applyFill="1" applyAlignment="1">
      <alignment horizontal="center"/>
    </xf>
    <xf numFmtId="214" fontId="0" fillId="0" borderId="0" xfId="48" applyNumberFormat="1" applyFont="1" applyAlignment="1">
      <alignment/>
    </xf>
    <xf numFmtId="0" fontId="0" fillId="0" borderId="0" xfId="0" applyFont="1" applyFill="1" applyAlignment="1">
      <alignment/>
    </xf>
    <xf numFmtId="0" fontId="0" fillId="0" borderId="0" xfId="85" applyFont="1" applyFill="1" applyBorder="1" applyAlignment="1">
      <alignment horizontal="left" vertical="top" wrapText="1"/>
      <protection/>
    </xf>
    <xf numFmtId="0" fontId="0" fillId="0" borderId="0" xfId="85" applyFont="1" applyFill="1" applyBorder="1" applyAlignment="1">
      <alignment horizontal="center"/>
      <protection/>
    </xf>
    <xf numFmtId="217" fontId="0" fillId="0" borderId="0" xfId="46" applyNumberFormat="1" applyFont="1" applyFill="1" applyAlignment="1">
      <alignment horizontal="right"/>
    </xf>
    <xf numFmtId="0" fontId="0" fillId="0" borderId="0" xfId="95" applyFont="1" applyFill="1">
      <alignment/>
      <protection/>
    </xf>
    <xf numFmtId="217" fontId="0" fillId="0" borderId="0" xfId="0" applyNumberFormat="1" applyFont="1" applyFill="1" applyAlignment="1">
      <alignment/>
    </xf>
    <xf numFmtId="214" fontId="0" fillId="0" borderId="0" xfId="48" applyNumberFormat="1" applyFont="1" applyFill="1" applyAlignment="1">
      <alignment/>
    </xf>
    <xf numFmtId="1" fontId="0" fillId="0" borderId="37" xfId="95" applyNumberFormat="1" applyFont="1" applyFill="1" applyBorder="1" applyAlignment="1">
      <alignment horizontal="center" vertical="top"/>
      <protection/>
    </xf>
    <xf numFmtId="0" fontId="34" fillId="0" borderId="23" xfId="95" applyFont="1" applyFill="1" applyBorder="1" applyAlignment="1">
      <alignment horizontal="left" vertical="top" wrapText="1"/>
      <protection/>
    </xf>
    <xf numFmtId="0" fontId="0" fillId="0" borderId="23" xfId="95" applyFont="1" applyFill="1" applyBorder="1" applyAlignment="1">
      <alignment horizontal="left" vertical="top" wrapText="1"/>
      <protection/>
    </xf>
    <xf numFmtId="213" fontId="0" fillId="0" borderId="23" xfId="44" applyNumberFormat="1" applyFont="1" applyFill="1" applyBorder="1" applyAlignment="1">
      <alignment/>
    </xf>
    <xf numFmtId="213" fontId="34" fillId="0" borderId="0" xfId="44" applyNumberFormat="1" applyFont="1" applyFill="1" applyBorder="1" applyAlignment="1">
      <alignment horizontal="right"/>
    </xf>
    <xf numFmtId="213" fontId="0" fillId="0" borderId="0" xfId="44" applyNumberFormat="1" applyFont="1" applyFill="1" applyBorder="1" applyAlignment="1">
      <alignment horizontal="right"/>
    </xf>
    <xf numFmtId="213" fontId="0" fillId="0" borderId="0" xfId="44" applyNumberFormat="1" applyFont="1" applyFill="1" applyBorder="1" applyAlignment="1">
      <alignment horizontal="left"/>
    </xf>
    <xf numFmtId="214" fontId="0" fillId="0" borderId="0" xfId="44" applyNumberFormat="1" applyFont="1" applyFill="1" applyBorder="1" applyAlignment="1">
      <alignment horizontal="center"/>
    </xf>
    <xf numFmtId="213" fontId="34" fillId="7" borderId="36" xfId="44" applyNumberFormat="1" applyFont="1" applyFill="1" applyBorder="1" applyAlignment="1">
      <alignment/>
    </xf>
    <xf numFmtId="4" fontId="32" fillId="0" borderId="22" xfId="0" applyNumberFormat="1" applyFont="1" applyBorder="1" applyAlignment="1">
      <alignment horizontal="right" wrapText="1"/>
    </xf>
    <xf numFmtId="0" fontId="32" fillId="0" borderId="10" xfId="0" applyFont="1" applyBorder="1" applyAlignment="1">
      <alignment horizontal="center"/>
    </xf>
    <xf numFmtId="0" fontId="4" fillId="33" borderId="28" xfId="0" applyFont="1" applyFill="1" applyBorder="1" applyAlignment="1">
      <alignment horizontal="right" vertical="top"/>
    </xf>
    <xf numFmtId="0" fontId="4" fillId="33" borderId="31" xfId="0" applyFont="1" applyFill="1" applyBorder="1" applyAlignment="1">
      <alignment horizontal="right" vertical="top"/>
    </xf>
    <xf numFmtId="0" fontId="4" fillId="33" borderId="49" xfId="0" applyFont="1" applyFill="1" applyBorder="1" applyAlignment="1">
      <alignment horizontal="right" vertical="top"/>
    </xf>
    <xf numFmtId="0" fontId="4" fillId="33" borderId="28"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3" fillId="32" borderId="41" xfId="0" applyNumberFormat="1" applyFont="1" applyFill="1" applyBorder="1" applyAlignment="1">
      <alignment horizontal="center" vertical="top" wrapText="1"/>
    </xf>
    <xf numFmtId="0" fontId="3" fillId="32" borderId="31" xfId="0" applyNumberFormat="1" applyFont="1" applyFill="1" applyBorder="1" applyAlignment="1">
      <alignment horizontal="center" vertical="top" wrapText="1"/>
    </xf>
    <xf numFmtId="0" fontId="3" fillId="32" borderId="22" xfId="0" applyNumberFormat="1" applyFont="1" applyFill="1" applyBorder="1" applyAlignment="1">
      <alignment horizontal="center" vertical="top" wrapText="1"/>
    </xf>
    <xf numFmtId="0" fontId="4" fillId="32" borderId="41" xfId="0" applyFont="1" applyFill="1" applyBorder="1" applyAlignment="1">
      <alignment horizontal="center"/>
    </xf>
    <xf numFmtId="0" fontId="4" fillId="32" borderId="31" xfId="0" applyFont="1" applyFill="1" applyBorder="1" applyAlignment="1">
      <alignment horizontal="center"/>
    </xf>
    <xf numFmtId="0" fontId="4" fillId="32" borderId="22" xfId="0" applyFont="1" applyFill="1" applyBorder="1" applyAlignment="1">
      <alignment horizontal="center"/>
    </xf>
    <xf numFmtId="0" fontId="4" fillId="33" borderId="28"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22" xfId="0" applyFont="1" applyFill="1" applyBorder="1" applyAlignment="1">
      <alignment horizontal="left" vertical="center"/>
    </xf>
    <xf numFmtId="0" fontId="27" fillId="32" borderId="19" xfId="0" applyFont="1" applyFill="1" applyBorder="1" applyAlignment="1">
      <alignment horizontal="center" wrapText="1"/>
    </xf>
    <xf numFmtId="0" fontId="27" fillId="32" borderId="0" xfId="0" applyFont="1" applyFill="1" applyBorder="1" applyAlignment="1">
      <alignment horizontal="center" wrapText="1"/>
    </xf>
    <xf numFmtId="0" fontId="3" fillId="32" borderId="41" xfId="0" applyFont="1" applyFill="1" applyBorder="1" applyAlignment="1">
      <alignment horizontal="center"/>
    </xf>
    <xf numFmtId="0" fontId="3" fillId="32" borderId="31" xfId="0" applyFont="1" applyFill="1" applyBorder="1" applyAlignment="1">
      <alignment horizontal="center"/>
    </xf>
    <xf numFmtId="0" fontId="3" fillId="32" borderId="22" xfId="0" applyFont="1" applyFill="1" applyBorder="1" applyAlignment="1">
      <alignment horizontal="center"/>
    </xf>
    <xf numFmtId="0" fontId="4" fillId="33" borderId="50" xfId="0" applyFont="1" applyFill="1" applyBorder="1" applyAlignment="1">
      <alignment horizontal="right" vertical="top"/>
    </xf>
    <xf numFmtId="0" fontId="4" fillId="33" borderId="51" xfId="0" applyFont="1" applyFill="1" applyBorder="1" applyAlignment="1">
      <alignment horizontal="right" vertical="top"/>
    </xf>
    <xf numFmtId="0" fontId="4" fillId="33" borderId="52" xfId="0" applyFont="1" applyFill="1" applyBorder="1" applyAlignment="1">
      <alignment horizontal="right" vertical="top"/>
    </xf>
    <xf numFmtId="0" fontId="6" fillId="33" borderId="53" xfId="0" applyFont="1" applyFill="1" applyBorder="1" applyAlignment="1">
      <alignment horizontal="center" wrapText="1"/>
    </xf>
    <xf numFmtId="0" fontId="6" fillId="33" borderId="54" xfId="0" applyFont="1" applyFill="1" applyBorder="1" applyAlignment="1">
      <alignment horizontal="center" wrapText="1"/>
    </xf>
    <xf numFmtId="0" fontId="6" fillId="33" borderId="55" xfId="0" applyFont="1" applyFill="1" applyBorder="1" applyAlignment="1">
      <alignment horizontal="center" wrapText="1"/>
    </xf>
    <xf numFmtId="0" fontId="4" fillId="33" borderId="28" xfId="0" applyFont="1" applyFill="1" applyBorder="1" applyAlignment="1">
      <alignment horizontal="right" vertical="center" wrapText="1"/>
    </xf>
    <xf numFmtId="0" fontId="4" fillId="33" borderId="31" xfId="0" applyFont="1" applyFill="1" applyBorder="1" applyAlignment="1">
      <alignment horizontal="right" vertical="center" wrapText="1"/>
    </xf>
    <xf numFmtId="0" fontId="4" fillId="33" borderId="49" xfId="0" applyFont="1" applyFill="1" applyBorder="1" applyAlignment="1">
      <alignment horizontal="right" vertical="center" wrapText="1"/>
    </xf>
    <xf numFmtId="0" fontId="4" fillId="32" borderId="41" xfId="0" applyFont="1" applyFill="1" applyBorder="1" applyAlignment="1">
      <alignment horizontal="center" vertical="center"/>
    </xf>
    <xf numFmtId="0" fontId="4" fillId="32" borderId="31" xfId="0" applyFont="1" applyFill="1" applyBorder="1" applyAlignment="1">
      <alignment horizontal="center" vertical="center"/>
    </xf>
    <xf numFmtId="0" fontId="4" fillId="32" borderId="22" xfId="0" applyFont="1" applyFill="1" applyBorder="1" applyAlignment="1">
      <alignment horizontal="center" vertical="center"/>
    </xf>
    <xf numFmtId="49" fontId="6" fillId="33" borderId="18"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wrapText="1"/>
    </xf>
    <xf numFmtId="0" fontId="3" fillId="33" borderId="12" xfId="0" applyFont="1" applyFill="1" applyBorder="1" applyAlignment="1">
      <alignment horizontal="center"/>
    </xf>
    <xf numFmtId="0" fontId="3" fillId="33" borderId="26" xfId="0" applyFont="1" applyFill="1" applyBorder="1" applyAlignment="1">
      <alignment horizontal="center"/>
    </xf>
    <xf numFmtId="0" fontId="3" fillId="32" borderId="35" xfId="0" applyFont="1" applyFill="1" applyBorder="1" applyAlignment="1">
      <alignment horizontal="left" vertical="top" wrapText="1"/>
    </xf>
    <xf numFmtId="0" fontId="3" fillId="32" borderId="30" xfId="0" applyFont="1" applyFill="1" applyBorder="1" applyAlignment="1">
      <alignment horizontal="left" vertical="top" wrapText="1"/>
    </xf>
    <xf numFmtId="0" fontId="3" fillId="32" borderId="48" xfId="0" applyFont="1" applyFill="1" applyBorder="1" applyAlignment="1">
      <alignment horizontal="left" vertical="top" wrapText="1"/>
    </xf>
    <xf numFmtId="0" fontId="3" fillId="32" borderId="19"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24" xfId="0" applyFont="1" applyFill="1" applyBorder="1" applyAlignment="1">
      <alignment horizontal="left" vertical="top" wrapText="1"/>
    </xf>
    <xf numFmtId="0" fontId="3" fillId="32" borderId="47" xfId="0" applyFont="1" applyFill="1" applyBorder="1" applyAlignment="1">
      <alignment horizontal="left" vertical="top" wrapText="1"/>
    </xf>
    <xf numFmtId="0" fontId="3" fillId="32" borderId="16" xfId="0" applyFont="1" applyFill="1" applyBorder="1" applyAlignment="1">
      <alignment horizontal="left" vertical="top" wrapText="1"/>
    </xf>
    <xf numFmtId="0" fontId="3" fillId="32" borderId="27" xfId="0" applyFont="1" applyFill="1" applyBorder="1" applyAlignment="1">
      <alignment horizontal="left" vertical="top" wrapText="1"/>
    </xf>
    <xf numFmtId="49" fontId="3" fillId="32" borderId="41" xfId="0" applyNumberFormat="1" applyFont="1" applyFill="1" applyBorder="1" applyAlignment="1">
      <alignment horizontal="center"/>
    </xf>
    <xf numFmtId="49" fontId="3" fillId="32" borderId="31" xfId="0" applyNumberFormat="1" applyFont="1" applyFill="1" applyBorder="1" applyAlignment="1">
      <alignment horizontal="center"/>
    </xf>
    <xf numFmtId="49" fontId="3" fillId="32" borderId="22" xfId="0" applyNumberFormat="1" applyFont="1" applyFill="1" applyBorder="1" applyAlignment="1">
      <alignment horizontal="center"/>
    </xf>
    <xf numFmtId="0" fontId="4" fillId="33" borderId="34" xfId="0" applyFont="1" applyFill="1" applyBorder="1" applyAlignment="1">
      <alignment horizontal="right"/>
    </xf>
    <xf numFmtId="0" fontId="4" fillId="33" borderId="56" xfId="0" applyFont="1" applyFill="1" applyBorder="1" applyAlignment="1">
      <alignment horizontal="right"/>
    </xf>
    <xf numFmtId="0" fontId="6" fillId="33" borderId="53" xfId="0" applyFont="1" applyFill="1" applyBorder="1" applyAlignment="1">
      <alignment horizontal="center" vertical="top"/>
    </xf>
    <xf numFmtId="0" fontId="6" fillId="33" borderId="54" xfId="0" applyFont="1" applyFill="1" applyBorder="1" applyAlignment="1">
      <alignment horizontal="center" vertical="top"/>
    </xf>
    <xf numFmtId="0" fontId="6" fillId="33" borderId="55" xfId="0" applyFont="1" applyFill="1" applyBorder="1" applyAlignment="1">
      <alignment horizontal="center" vertical="top"/>
    </xf>
    <xf numFmtId="0" fontId="6" fillId="37" borderId="37" xfId="0" applyFont="1" applyFill="1" applyBorder="1" applyAlignment="1">
      <alignment horizontal="right" wrapText="1"/>
    </xf>
    <xf numFmtId="0" fontId="6" fillId="37" borderId="23" xfId="0" applyFont="1" applyFill="1" applyBorder="1" applyAlignment="1">
      <alignment horizontal="right" wrapText="1"/>
    </xf>
    <xf numFmtId="0" fontId="6" fillId="37" borderId="57" xfId="0" applyFont="1" applyFill="1" applyBorder="1" applyAlignment="1">
      <alignment horizontal="right" wrapText="1"/>
    </xf>
    <xf numFmtId="0" fontId="6" fillId="36" borderId="53" xfId="0" applyFont="1" applyFill="1" applyBorder="1" applyAlignment="1">
      <alignment horizontal="center" wrapText="1"/>
    </xf>
    <xf numFmtId="0" fontId="6" fillId="36" borderId="54" xfId="0" applyFont="1" applyFill="1" applyBorder="1" applyAlignment="1">
      <alignment horizontal="center" wrapText="1"/>
    </xf>
    <xf numFmtId="0" fontId="6" fillId="36" borderId="55" xfId="0" applyFont="1" applyFill="1" applyBorder="1" applyAlignment="1">
      <alignment horizontal="center" wrapText="1"/>
    </xf>
    <xf numFmtId="0" fontId="6" fillId="36" borderId="58" xfId="0" applyFont="1" applyFill="1" applyBorder="1" applyAlignment="1">
      <alignment horizontal="center"/>
    </xf>
    <xf numFmtId="0" fontId="6" fillId="36" borderId="59" xfId="0" applyFont="1" applyFill="1" applyBorder="1" applyAlignment="1">
      <alignment horizontal="center"/>
    </xf>
    <xf numFmtId="0" fontId="6" fillId="36" borderId="60" xfId="0" applyFont="1" applyFill="1" applyBorder="1" applyAlignment="1">
      <alignment horizontal="center"/>
    </xf>
    <xf numFmtId="49" fontId="6" fillId="36" borderId="19" xfId="0" applyNumberFormat="1" applyFont="1" applyFill="1" applyBorder="1" applyAlignment="1">
      <alignment horizontal="center" vertical="center"/>
    </xf>
    <xf numFmtId="49" fontId="6" fillId="36" borderId="0" xfId="0" applyNumberFormat="1" applyFont="1" applyFill="1" applyBorder="1" applyAlignment="1">
      <alignment horizontal="center" vertical="center"/>
    </xf>
    <xf numFmtId="49" fontId="6" fillId="36" borderId="24" xfId="0" applyNumberFormat="1" applyFont="1" applyFill="1" applyBorder="1" applyAlignment="1">
      <alignment horizontal="center" vertical="center"/>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4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47"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left" vertical="center" wrapText="1"/>
    </xf>
    <xf numFmtId="49" fontId="3" fillId="0" borderId="17" xfId="0" applyNumberFormat="1" applyFont="1" applyBorder="1" applyAlignment="1">
      <alignment horizontal="center" vertical="center" wrapText="1"/>
    </xf>
    <xf numFmtId="0" fontId="3" fillId="0" borderId="10" xfId="0" applyFont="1" applyBorder="1" applyAlignment="1">
      <alignment horizontal="left" vertical="top" wrapText="1"/>
    </xf>
    <xf numFmtId="4" fontId="3" fillId="0" borderId="21" xfId="0" applyNumberFormat="1" applyFont="1" applyFill="1" applyBorder="1" applyAlignment="1">
      <alignment horizontal="right" wrapText="1"/>
    </xf>
    <xf numFmtId="0" fontId="6" fillId="36" borderId="61" xfId="0" applyFont="1" applyFill="1" applyBorder="1" applyAlignment="1">
      <alignment horizontal="right" wrapText="1"/>
    </xf>
    <xf numFmtId="0" fontId="6" fillId="36" borderId="51" xfId="0" applyFont="1" applyFill="1" applyBorder="1" applyAlignment="1">
      <alignment horizontal="right" wrapText="1"/>
    </xf>
    <xf numFmtId="0" fontId="6" fillId="36" borderId="52" xfId="0" applyFont="1" applyFill="1" applyBorder="1" applyAlignment="1">
      <alignment horizontal="right" wrapText="1"/>
    </xf>
    <xf numFmtId="4" fontId="3" fillId="0" borderId="12" xfId="0" applyNumberFormat="1" applyFont="1" applyBorder="1" applyAlignment="1">
      <alignment horizontal="center" wrapText="1"/>
    </xf>
    <xf numFmtId="4" fontId="3" fillId="0" borderId="14" xfId="0" applyNumberFormat="1" applyFont="1" applyBorder="1" applyAlignment="1">
      <alignment horizontal="center" wrapText="1"/>
    </xf>
    <xf numFmtId="4" fontId="3" fillId="0" borderId="12" xfId="0" applyNumberFormat="1" applyFont="1" applyBorder="1" applyAlignment="1">
      <alignment horizontal="right"/>
    </xf>
    <xf numFmtId="4" fontId="3" fillId="0" borderId="14" xfId="0" applyNumberFormat="1" applyFont="1" applyBorder="1" applyAlignment="1">
      <alignment horizontal="right"/>
    </xf>
    <xf numFmtId="0" fontId="6" fillId="37" borderId="61" xfId="0" applyFont="1" applyFill="1" applyBorder="1" applyAlignment="1">
      <alignment horizontal="right" wrapText="1"/>
    </xf>
    <xf numFmtId="0" fontId="6" fillId="37" borderId="51" xfId="0" applyFont="1" applyFill="1" applyBorder="1" applyAlignment="1">
      <alignment horizontal="right" wrapText="1"/>
    </xf>
    <xf numFmtId="0" fontId="6" fillId="37" borderId="52" xfId="0" applyFont="1" applyFill="1" applyBorder="1" applyAlignment="1">
      <alignment horizontal="right" wrapText="1"/>
    </xf>
    <xf numFmtId="0" fontId="6" fillId="39" borderId="61" xfId="0" applyFont="1" applyFill="1" applyBorder="1" applyAlignment="1">
      <alignment horizontal="right" wrapText="1"/>
    </xf>
    <xf numFmtId="0" fontId="6" fillId="39" borderId="51" xfId="0" applyFont="1" applyFill="1" applyBorder="1" applyAlignment="1">
      <alignment horizontal="right" wrapText="1"/>
    </xf>
    <xf numFmtId="0" fontId="6" fillId="39" borderId="52" xfId="0" applyFont="1" applyFill="1" applyBorder="1" applyAlignment="1">
      <alignment horizontal="right" wrapText="1"/>
    </xf>
    <xf numFmtId="49" fontId="6" fillId="38" borderId="37" xfId="0" applyNumberFormat="1" applyFont="1" applyFill="1" applyBorder="1" applyAlignment="1">
      <alignment horizontal="center" vertical="center" wrapText="1"/>
    </xf>
    <xf numFmtId="49" fontId="6" fillId="38" borderId="23" xfId="0" applyNumberFormat="1" applyFont="1" applyFill="1" applyBorder="1" applyAlignment="1">
      <alignment horizontal="center" vertical="center" wrapText="1"/>
    </xf>
    <xf numFmtId="49" fontId="6" fillId="38" borderId="36" xfId="0" applyNumberFormat="1" applyFont="1" applyFill="1" applyBorder="1" applyAlignment="1">
      <alignment horizontal="center" vertical="center" wrapText="1"/>
    </xf>
    <xf numFmtId="0" fontId="6" fillId="38" borderId="61" xfId="0" applyFont="1" applyFill="1" applyBorder="1" applyAlignment="1">
      <alignment horizontal="right" vertical="center" wrapText="1"/>
    </xf>
    <xf numFmtId="0" fontId="6" fillId="38" borderId="51" xfId="0" applyFont="1" applyFill="1" applyBorder="1" applyAlignment="1">
      <alignment horizontal="right" vertical="center" wrapText="1"/>
    </xf>
    <xf numFmtId="0" fontId="16" fillId="33" borderId="17" xfId="0" applyFont="1" applyFill="1" applyBorder="1" applyAlignment="1">
      <alignment/>
    </xf>
    <xf numFmtId="0" fontId="18" fillId="33" borderId="10" xfId="0" applyFont="1" applyFill="1" applyBorder="1" applyAlignment="1">
      <alignment/>
    </xf>
    <xf numFmtId="0" fontId="18" fillId="33" borderId="21" xfId="0" applyFont="1" applyFill="1" applyBorder="1" applyAlignment="1">
      <alignment/>
    </xf>
    <xf numFmtId="4" fontId="18" fillId="0" borderId="62" xfId="0" applyNumberFormat="1" applyFont="1" applyFill="1" applyBorder="1" applyAlignment="1">
      <alignment horizontal="right"/>
    </xf>
    <xf numFmtId="4" fontId="18" fillId="0" borderId="63" xfId="0" applyNumberFormat="1" applyFont="1" applyFill="1" applyBorder="1" applyAlignment="1">
      <alignment horizontal="right"/>
    </xf>
    <xf numFmtId="0" fontId="16" fillId="33" borderId="41" xfId="0" applyFont="1" applyFill="1" applyBorder="1" applyAlignment="1">
      <alignment/>
    </xf>
    <xf numFmtId="0" fontId="18" fillId="33" borderId="31" xfId="0" applyFont="1" applyFill="1" applyBorder="1" applyAlignment="1">
      <alignment/>
    </xf>
    <xf numFmtId="0" fontId="18" fillId="33" borderId="22" xfId="0" applyFont="1" applyFill="1" applyBorder="1" applyAlignment="1">
      <alignment/>
    </xf>
    <xf numFmtId="0" fontId="18" fillId="0" borderId="41"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2" xfId="0" applyFont="1" applyFill="1" applyBorder="1" applyAlignment="1">
      <alignment horizontal="left" vertical="top" wrapText="1"/>
    </xf>
    <xf numFmtId="4" fontId="18" fillId="0" borderId="64" xfId="0" applyNumberFormat="1" applyFont="1" applyFill="1" applyBorder="1" applyAlignment="1">
      <alignment horizontal="right"/>
    </xf>
    <xf numFmtId="4" fontId="18" fillId="0" borderId="65" xfId="0" applyNumberFormat="1" applyFont="1" applyFill="1" applyBorder="1" applyAlignment="1">
      <alignment horizontal="right"/>
    </xf>
    <xf numFmtId="0" fontId="16" fillId="33" borderId="41" xfId="0" applyFont="1" applyFill="1" applyBorder="1" applyAlignment="1">
      <alignment horizontal="right" vertical="top" wrapText="1"/>
    </xf>
    <xf numFmtId="0" fontId="16" fillId="33" borderId="31" xfId="0" applyFont="1" applyFill="1" applyBorder="1" applyAlignment="1">
      <alignment horizontal="right" vertical="top" wrapText="1"/>
    </xf>
    <xf numFmtId="0" fontId="16" fillId="33" borderId="49" xfId="0" applyFont="1" applyFill="1" applyBorder="1" applyAlignment="1">
      <alignment horizontal="right" vertical="top" wrapText="1"/>
    </xf>
    <xf numFmtId="4" fontId="18" fillId="0" borderId="66" xfId="0" applyNumberFormat="1" applyFont="1" applyFill="1" applyBorder="1" applyAlignment="1">
      <alignment horizontal="right"/>
    </xf>
    <xf numFmtId="4" fontId="18" fillId="0" borderId="67" xfId="0" applyNumberFormat="1" applyFont="1" applyFill="1" applyBorder="1" applyAlignment="1">
      <alignment horizontal="right"/>
    </xf>
    <xf numFmtId="0" fontId="16" fillId="33" borderId="19" xfId="0" applyFont="1" applyFill="1" applyBorder="1" applyAlignment="1">
      <alignment/>
    </xf>
    <xf numFmtId="0" fontId="18" fillId="33" borderId="0" xfId="0" applyFont="1" applyFill="1" applyBorder="1" applyAlignment="1">
      <alignment/>
    </xf>
    <xf numFmtId="0" fontId="18" fillId="33" borderId="24" xfId="0" applyFont="1" applyFill="1" applyBorder="1" applyAlignment="1">
      <alignment/>
    </xf>
    <xf numFmtId="0" fontId="16" fillId="33" borderId="61" xfId="0" applyFont="1" applyFill="1" applyBorder="1" applyAlignment="1">
      <alignment horizontal="right" vertical="top" wrapText="1"/>
    </xf>
    <xf numFmtId="0" fontId="16" fillId="33" borderId="51" xfId="0" applyFont="1" applyFill="1" applyBorder="1" applyAlignment="1">
      <alignment horizontal="right" vertical="top" wrapText="1"/>
    </xf>
    <xf numFmtId="0" fontId="16" fillId="33" borderId="52" xfId="0" applyFont="1" applyFill="1" applyBorder="1" applyAlignment="1">
      <alignment horizontal="right" vertical="top" wrapText="1"/>
    </xf>
    <xf numFmtId="0" fontId="6" fillId="33" borderId="68" xfId="0" applyFont="1" applyFill="1" applyBorder="1" applyAlignment="1">
      <alignment horizontal="center" wrapText="1"/>
    </xf>
    <xf numFmtId="0" fontId="6" fillId="33" borderId="69" xfId="0" applyFont="1" applyFill="1" applyBorder="1" applyAlignment="1">
      <alignment horizontal="center" wrapText="1"/>
    </xf>
    <xf numFmtId="0" fontId="6" fillId="33" borderId="70" xfId="0" applyFont="1" applyFill="1" applyBorder="1" applyAlignment="1">
      <alignment horizontal="center" wrapText="1"/>
    </xf>
    <xf numFmtId="0" fontId="16" fillId="33" borderId="41" xfId="0" applyFont="1" applyFill="1" applyBorder="1" applyAlignment="1">
      <alignment horizontal="right" wrapText="1"/>
    </xf>
    <xf numFmtId="0" fontId="16" fillId="33" borderId="31" xfId="0" applyFont="1" applyFill="1" applyBorder="1" applyAlignment="1">
      <alignment horizontal="right" wrapText="1"/>
    </xf>
    <xf numFmtId="0" fontId="16" fillId="33" borderId="49" xfId="0" applyFont="1" applyFill="1" applyBorder="1" applyAlignment="1">
      <alignment horizontal="right" wrapText="1"/>
    </xf>
    <xf numFmtId="0" fontId="16" fillId="33" borderId="17" xfId="0" applyFont="1" applyFill="1" applyBorder="1" applyAlignment="1">
      <alignment horizontal="center"/>
    </xf>
    <xf numFmtId="0" fontId="17" fillId="33" borderId="10" xfId="0" applyFont="1" applyFill="1" applyBorder="1" applyAlignment="1">
      <alignment horizontal="center"/>
    </xf>
    <xf numFmtId="0" fontId="17" fillId="33" borderId="21" xfId="0" applyFont="1" applyFill="1" applyBorder="1" applyAlignment="1">
      <alignment horizontal="center"/>
    </xf>
    <xf numFmtId="4" fontId="18" fillId="0" borderId="62" xfId="87" applyNumberFormat="1" applyFont="1" applyBorder="1" applyAlignment="1">
      <alignment horizontal="right"/>
      <protection/>
    </xf>
    <xf numFmtId="4" fontId="18" fillId="0" borderId="63" xfId="87" applyNumberFormat="1" applyFont="1" applyBorder="1" applyAlignment="1">
      <alignment horizontal="right"/>
      <protection/>
    </xf>
    <xf numFmtId="0" fontId="16" fillId="33" borderId="10" xfId="0" applyFont="1" applyFill="1" applyBorder="1" applyAlignment="1">
      <alignment/>
    </xf>
    <xf numFmtId="0" fontId="16" fillId="33" borderId="21" xfId="0" applyFont="1" applyFill="1" applyBorder="1" applyAlignment="1">
      <alignment/>
    </xf>
    <xf numFmtId="0" fontId="16" fillId="33" borderId="34" xfId="0" applyFont="1" applyFill="1" applyBorder="1" applyAlignment="1">
      <alignment horizontal="right"/>
    </xf>
    <xf numFmtId="0" fontId="16" fillId="33" borderId="56" xfId="0" applyFont="1" applyFill="1" applyBorder="1" applyAlignment="1">
      <alignment horizontal="right"/>
    </xf>
    <xf numFmtId="0" fontId="16" fillId="33" borderId="68" xfId="0" applyFont="1" applyFill="1" applyBorder="1" applyAlignment="1">
      <alignment horizontal="center"/>
    </xf>
    <xf numFmtId="0" fontId="18" fillId="33" borderId="69" xfId="0" applyFont="1" applyFill="1" applyBorder="1" applyAlignment="1">
      <alignment horizontal="center"/>
    </xf>
    <xf numFmtId="0" fontId="18" fillId="33" borderId="70" xfId="0" applyFont="1" applyFill="1" applyBorder="1" applyAlignment="1">
      <alignment horizontal="center"/>
    </xf>
    <xf numFmtId="0" fontId="18" fillId="0" borderId="35" xfId="0" applyFont="1" applyFill="1" applyBorder="1" applyAlignment="1">
      <alignment horizontal="center"/>
    </xf>
    <xf numFmtId="0" fontId="18" fillId="0" borderId="30" xfId="0" applyFont="1" applyFill="1" applyBorder="1" applyAlignment="1">
      <alignment horizontal="center"/>
    </xf>
    <xf numFmtId="0" fontId="18" fillId="0" borderId="48" xfId="0" applyFont="1" applyFill="1" applyBorder="1" applyAlignment="1">
      <alignment horizontal="center"/>
    </xf>
    <xf numFmtId="0" fontId="18" fillId="0" borderId="47" xfId="0" applyFont="1" applyFill="1" applyBorder="1" applyAlignment="1">
      <alignment horizontal="center"/>
    </xf>
    <xf numFmtId="0" fontId="18" fillId="0" borderId="16" xfId="0" applyFont="1" applyFill="1" applyBorder="1" applyAlignment="1">
      <alignment horizontal="center"/>
    </xf>
    <xf numFmtId="0" fontId="18" fillId="0" borderId="27" xfId="0" applyFont="1" applyFill="1" applyBorder="1" applyAlignment="1">
      <alignment horizontal="center"/>
    </xf>
    <xf numFmtId="0" fontId="18" fillId="0" borderId="0" xfId="0" applyFont="1" applyFill="1" applyAlignment="1">
      <alignment horizontal="center"/>
    </xf>
    <xf numFmtId="4" fontId="6" fillId="33" borderId="61" xfId="0" applyNumberFormat="1" applyFont="1" applyFill="1" applyBorder="1" applyAlignment="1">
      <alignment horizontal="right" vertical="center"/>
    </xf>
    <xf numFmtId="4" fontId="6" fillId="33" borderId="52" xfId="0" applyNumberFormat="1" applyFont="1" applyFill="1" applyBorder="1" applyAlignment="1">
      <alignment horizontal="right" vertical="center"/>
    </xf>
    <xf numFmtId="0" fontId="16" fillId="33" borderId="53" xfId="0" applyFont="1" applyFill="1" applyBorder="1" applyAlignment="1">
      <alignment horizontal="center"/>
    </xf>
    <xf numFmtId="0" fontId="16" fillId="33" borderId="54" xfId="0" applyFont="1" applyFill="1" applyBorder="1" applyAlignment="1">
      <alignment horizontal="center"/>
    </xf>
    <xf numFmtId="0" fontId="16" fillId="33" borderId="55" xfId="0" applyFont="1" applyFill="1" applyBorder="1" applyAlignment="1">
      <alignment horizontal="center"/>
    </xf>
    <xf numFmtId="49" fontId="12" fillId="32" borderId="17" xfId="0" applyNumberFormat="1" applyFont="1" applyFill="1" applyBorder="1" applyAlignment="1">
      <alignment horizontal="center" vertical="center"/>
    </xf>
    <xf numFmtId="49" fontId="12" fillId="32" borderId="10" xfId="0" applyNumberFormat="1" applyFont="1" applyFill="1" applyBorder="1" applyAlignment="1">
      <alignment horizontal="center" vertical="center"/>
    </xf>
    <xf numFmtId="0" fontId="3" fillId="0" borderId="19" xfId="85" applyFont="1" applyBorder="1" applyAlignment="1">
      <alignment horizontal="left" vertical="top" wrapText="1"/>
      <protection/>
    </xf>
    <xf numFmtId="0" fontId="3" fillId="0" borderId="0" xfId="85" applyFont="1" applyBorder="1" applyAlignment="1">
      <alignment horizontal="left" vertical="top" wrapText="1"/>
      <protection/>
    </xf>
    <xf numFmtId="0" fontId="3" fillId="0" borderId="24" xfId="85" applyFont="1" applyBorder="1" applyAlignment="1">
      <alignment horizontal="left" vertical="top" wrapText="1"/>
      <protection/>
    </xf>
    <xf numFmtId="0" fontId="3" fillId="33" borderId="41" xfId="85" applyFont="1" applyFill="1" applyBorder="1" applyAlignment="1">
      <alignment horizontal="center" vertical="top" wrapText="1"/>
      <protection/>
    </xf>
    <xf numFmtId="0" fontId="3" fillId="33" borderId="31" xfId="85" applyFont="1" applyFill="1" applyBorder="1" applyAlignment="1">
      <alignment horizontal="center" vertical="top" wrapText="1"/>
      <protection/>
    </xf>
    <xf numFmtId="0" fontId="3" fillId="33" borderId="22" xfId="85" applyFont="1" applyFill="1" applyBorder="1" applyAlignment="1">
      <alignment horizontal="center" vertical="top" wrapText="1"/>
      <protection/>
    </xf>
    <xf numFmtId="0" fontId="23" fillId="33" borderId="41" xfId="85" applyFont="1" applyFill="1" applyBorder="1" applyAlignment="1">
      <alignment horizontal="center" vertical="center" wrapText="1"/>
      <protection/>
    </xf>
    <xf numFmtId="0" fontId="23" fillId="33" borderId="31" xfId="85" applyFont="1" applyFill="1" applyBorder="1" applyAlignment="1">
      <alignment horizontal="center" vertical="center" wrapText="1"/>
      <protection/>
    </xf>
    <xf numFmtId="0" fontId="23" fillId="33" borderId="22" xfId="85" applyFont="1" applyFill="1" applyBorder="1" applyAlignment="1">
      <alignment horizontal="center" vertical="center" wrapText="1"/>
      <protection/>
    </xf>
    <xf numFmtId="4" fontId="6" fillId="33" borderId="61" xfId="85" applyNumberFormat="1" applyFont="1" applyFill="1" applyBorder="1" applyAlignment="1">
      <alignment horizontal="right" vertical="top" wrapText="1"/>
      <protection/>
    </xf>
    <xf numFmtId="4" fontId="6" fillId="33" borderId="51" xfId="85" applyNumberFormat="1" applyFont="1" applyFill="1" applyBorder="1" applyAlignment="1">
      <alignment horizontal="right" vertical="top" wrapText="1"/>
      <protection/>
    </xf>
    <xf numFmtId="4" fontId="6" fillId="33" borderId="52" xfId="85" applyNumberFormat="1" applyFont="1" applyFill="1" applyBorder="1" applyAlignment="1">
      <alignment horizontal="right" vertical="top" wrapText="1"/>
      <protection/>
    </xf>
    <xf numFmtId="4" fontId="6" fillId="33" borderId="41" xfId="85" applyNumberFormat="1" applyFont="1" applyFill="1" applyBorder="1" applyAlignment="1">
      <alignment horizontal="right" vertical="top" wrapText="1"/>
      <protection/>
    </xf>
    <xf numFmtId="4" fontId="6" fillId="33" borderId="31" xfId="85" applyNumberFormat="1" applyFont="1" applyFill="1" applyBorder="1" applyAlignment="1">
      <alignment horizontal="right" vertical="top" wrapText="1"/>
      <protection/>
    </xf>
    <xf numFmtId="4" fontId="6" fillId="33" borderId="49" xfId="85" applyNumberFormat="1" applyFont="1" applyFill="1" applyBorder="1" applyAlignment="1">
      <alignment horizontal="right" vertical="top" wrapText="1"/>
      <protection/>
    </xf>
    <xf numFmtId="0" fontId="6" fillId="33" borderId="17" xfId="85" applyFont="1" applyFill="1" applyBorder="1" applyAlignment="1">
      <alignment horizontal="right" vertical="top" wrapText="1"/>
      <protection/>
    </xf>
    <xf numFmtId="0" fontId="6" fillId="33" borderId="10" xfId="85" applyFont="1" applyFill="1" applyBorder="1" applyAlignment="1">
      <alignment horizontal="right" vertical="top" wrapText="1"/>
      <protection/>
    </xf>
    <xf numFmtId="0" fontId="6" fillId="33" borderId="41" xfId="85" applyFont="1" applyFill="1" applyBorder="1" applyAlignment="1">
      <alignment horizontal="right" vertical="top" wrapText="1"/>
      <protection/>
    </xf>
    <xf numFmtId="0" fontId="6" fillId="33" borderId="31" xfId="85" applyFont="1" applyFill="1" applyBorder="1" applyAlignment="1">
      <alignment horizontal="right" vertical="top" wrapText="1"/>
      <protection/>
    </xf>
    <xf numFmtId="0" fontId="6" fillId="33" borderId="49" xfId="85" applyFont="1" applyFill="1" applyBorder="1" applyAlignment="1">
      <alignment horizontal="right" vertical="top" wrapText="1"/>
      <protection/>
    </xf>
    <xf numFmtId="0" fontId="6" fillId="33" borderId="61" xfId="85" applyFont="1" applyFill="1" applyBorder="1" applyAlignment="1">
      <alignment horizontal="right" vertical="top" wrapText="1"/>
      <protection/>
    </xf>
    <xf numFmtId="0" fontId="6" fillId="33" borderId="52" xfId="85" applyFont="1" applyFill="1" applyBorder="1" applyAlignment="1">
      <alignment horizontal="right" vertical="top" wrapText="1"/>
      <protection/>
    </xf>
    <xf numFmtId="0" fontId="6" fillId="33" borderId="53" xfId="85" applyFont="1" applyFill="1" applyBorder="1" applyAlignment="1">
      <alignment horizontal="center" vertical="top" wrapText="1"/>
      <protection/>
    </xf>
    <xf numFmtId="0" fontId="6" fillId="33" borderId="54" xfId="85" applyFont="1" applyFill="1" applyBorder="1" applyAlignment="1">
      <alignment horizontal="center" vertical="top" wrapText="1"/>
      <protection/>
    </xf>
    <xf numFmtId="0" fontId="6" fillId="33" borderId="55" xfId="85" applyFont="1" applyFill="1" applyBorder="1" applyAlignment="1">
      <alignment horizontal="center" vertical="top" wrapText="1"/>
      <protection/>
    </xf>
    <xf numFmtId="0" fontId="3" fillId="0" borderId="41" xfId="85" applyFont="1" applyBorder="1" applyAlignment="1">
      <alignment horizontal="center" vertical="top" wrapText="1"/>
      <protection/>
    </xf>
    <xf numFmtId="0" fontId="3" fillId="0" borderId="31" xfId="85" applyFont="1" applyBorder="1" applyAlignment="1">
      <alignment horizontal="center" vertical="top" wrapText="1"/>
      <protection/>
    </xf>
    <xf numFmtId="0" fontId="3" fillId="0" borderId="22" xfId="85" applyFont="1" applyBorder="1" applyAlignment="1">
      <alignment horizontal="center" vertical="top" wrapText="1"/>
      <protection/>
    </xf>
    <xf numFmtId="0" fontId="33" fillId="34" borderId="61" xfId="0" applyFont="1" applyFill="1" applyBorder="1" applyAlignment="1">
      <alignment horizontal="right"/>
    </xf>
    <xf numFmtId="0" fontId="33" fillId="34" borderId="52" xfId="0" applyFont="1" applyFill="1" applyBorder="1" applyAlignment="1">
      <alignment horizontal="right"/>
    </xf>
    <xf numFmtId="0" fontId="33" fillId="34" borderId="41" xfId="0" applyFont="1" applyFill="1" applyBorder="1" applyAlignment="1">
      <alignment horizontal="right"/>
    </xf>
    <xf numFmtId="0" fontId="33" fillId="34" borderId="49" xfId="0" applyFont="1" applyFill="1" applyBorder="1" applyAlignment="1">
      <alignment horizontal="right"/>
    </xf>
    <xf numFmtId="0" fontId="33" fillId="34" borderId="68" xfId="0" applyFont="1" applyFill="1" applyBorder="1" applyAlignment="1">
      <alignment horizontal="center" wrapText="1"/>
    </xf>
    <xf numFmtId="0" fontId="33" fillId="34" borderId="69" xfId="0" applyFont="1" applyFill="1" applyBorder="1" applyAlignment="1">
      <alignment horizontal="center" wrapText="1"/>
    </xf>
    <xf numFmtId="0" fontId="33" fillId="34" borderId="70" xfId="0" applyFont="1" applyFill="1" applyBorder="1" applyAlignment="1">
      <alignment horizontal="center" wrapText="1"/>
    </xf>
    <xf numFmtId="0" fontId="33" fillId="34" borderId="17"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32" fillId="0" borderId="41" xfId="0" applyFont="1" applyBorder="1" applyAlignment="1">
      <alignment horizontal="center"/>
    </xf>
    <xf numFmtId="0" fontId="32" fillId="0" borderId="31" xfId="0" applyFont="1" applyBorder="1" applyAlignment="1">
      <alignment horizontal="center"/>
    </xf>
    <xf numFmtId="0" fontId="32" fillId="0" borderId="22" xfId="0" applyFont="1" applyBorder="1" applyAlignment="1">
      <alignment horizontal="center"/>
    </xf>
    <xf numFmtId="0" fontId="3" fillId="32" borderId="31" xfId="0" applyFont="1" applyFill="1" applyBorder="1" applyAlignment="1">
      <alignment horizontal="center" vertical="top" wrapText="1"/>
    </xf>
    <xf numFmtId="4" fontId="3" fillId="32" borderId="21" xfId="0" applyNumberFormat="1" applyFont="1" applyFill="1" applyBorder="1" applyAlignment="1">
      <alignment horizontal="righ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3" xfId="46"/>
    <cellStyle name="Currency 3" xfId="47"/>
    <cellStyle name="Currency_JUL Rodoljub Colakovič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13" xfId="63"/>
    <cellStyle name="Normal 14" xfId="64"/>
    <cellStyle name="Normal 15" xfId="65"/>
    <cellStyle name="Normal 16" xfId="66"/>
    <cellStyle name="Normal 17" xfId="67"/>
    <cellStyle name="Normal 2" xfId="68"/>
    <cellStyle name="Normal 2 10" xfId="69"/>
    <cellStyle name="Normal 2 11" xfId="70"/>
    <cellStyle name="Normal 2 12" xfId="71"/>
    <cellStyle name="Normal 2 13" xfId="72"/>
    <cellStyle name="Normal 2 14" xfId="73"/>
    <cellStyle name="Normal 2 15" xfId="74"/>
    <cellStyle name="Normal 2 2" xfId="75"/>
    <cellStyle name="Normal 2 2 2 2 2" xfId="76"/>
    <cellStyle name="Normal 2 3" xfId="77"/>
    <cellStyle name="Normal 2 4" xfId="78"/>
    <cellStyle name="Normal 2 5" xfId="79"/>
    <cellStyle name="Normal 2 6" xfId="80"/>
    <cellStyle name="Normal 2 7" xfId="81"/>
    <cellStyle name="Normal 2 8" xfId="82"/>
    <cellStyle name="Normal 2 9" xfId="83"/>
    <cellStyle name="Normal 3" xfId="84"/>
    <cellStyle name="Normal 3 2" xfId="85"/>
    <cellStyle name="Normal 4" xfId="86"/>
    <cellStyle name="Normal 5" xfId="87"/>
    <cellStyle name="Normal 5 2" xfId="88"/>
    <cellStyle name="Normal 6" xfId="89"/>
    <cellStyle name="Normal 7" xfId="90"/>
    <cellStyle name="Normal 8" xfId="91"/>
    <cellStyle name="Normal 8 2 2" xfId="92"/>
    <cellStyle name="Normal 9" xfId="93"/>
    <cellStyle name="Normal_BQ_NIS_PF" xfId="94"/>
    <cellStyle name="Normal_Puting analiza cena maj 2002 2" xfId="95"/>
    <cellStyle name="Note" xfId="96"/>
    <cellStyle name="Output" xfId="97"/>
    <cellStyle name="Percent" xfId="98"/>
    <cellStyle name="Title" xfId="99"/>
    <cellStyle name="Total" xfId="100"/>
    <cellStyle name="Warning Text" xfId="101"/>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695325</xdr:colOff>
      <xdr:row>377</xdr:row>
      <xdr:rowOff>0</xdr:rowOff>
    </xdr:from>
    <xdr:to>
      <xdr:col>6</xdr:col>
      <xdr:colOff>0</xdr:colOff>
      <xdr:row>377</xdr:row>
      <xdr:rowOff>0</xdr:rowOff>
    </xdr:to>
    <xdr:sp>
      <xdr:nvSpPr>
        <xdr:cNvPr id="1" name="Text Box 1"/>
        <xdr:cNvSpPr txBox="1">
          <a:spLocks noChangeArrowheads="1"/>
        </xdr:cNvSpPr>
      </xdr:nvSpPr>
      <xdr:spPr>
        <a:xfrm>
          <a:off x="8820150" y="247297575"/>
          <a:ext cx="1047750" cy="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p>
      </xdr:txBody>
    </xdr:sp>
    <xdr:clientData/>
  </xdr:twoCellAnchor>
  <xdr:twoCellAnchor editAs="oneCell">
    <xdr:from>
      <xdr:col>1</xdr:col>
      <xdr:colOff>3019425</xdr:colOff>
      <xdr:row>344</xdr:row>
      <xdr:rowOff>0</xdr:rowOff>
    </xdr:from>
    <xdr:to>
      <xdr:col>1</xdr:col>
      <xdr:colOff>3019425</xdr:colOff>
      <xdr:row>347</xdr:row>
      <xdr:rowOff>57150</xdr:rowOff>
    </xdr:to>
    <xdr:pic>
      <xdr:nvPicPr>
        <xdr:cNvPr id="2" name="Picture 2" descr="potpis velja.jpg"/>
        <xdr:cNvPicPr preferRelativeResize="1">
          <a:picLocks noChangeAspect="1"/>
        </xdr:cNvPicPr>
      </xdr:nvPicPr>
      <xdr:blipFill>
        <a:blip r:embed="rId1"/>
        <a:stretch>
          <a:fillRect/>
        </a:stretch>
      </xdr:blipFill>
      <xdr:spPr>
        <a:xfrm>
          <a:off x="3419475" y="241763550"/>
          <a:ext cx="0" cy="619125"/>
        </a:xfrm>
        <a:prstGeom prst="rect">
          <a:avLst/>
        </a:prstGeom>
        <a:noFill/>
        <a:ln w="9525" cmpd="sng">
          <a:noFill/>
        </a:ln>
      </xdr:spPr>
    </xdr:pic>
    <xdr:clientData/>
  </xdr:twoCellAnchor>
  <xdr:twoCellAnchor editAs="oneCell">
    <xdr:from>
      <xdr:col>1</xdr:col>
      <xdr:colOff>981075</xdr:colOff>
      <xdr:row>344</xdr:row>
      <xdr:rowOff>0</xdr:rowOff>
    </xdr:from>
    <xdr:to>
      <xdr:col>1</xdr:col>
      <xdr:colOff>981075</xdr:colOff>
      <xdr:row>351</xdr:row>
      <xdr:rowOff>104775</xdr:rowOff>
    </xdr:to>
    <xdr:pic>
      <xdr:nvPicPr>
        <xdr:cNvPr id="3" name="Picture 3" descr="pecatvelibor plavi.jpg"/>
        <xdr:cNvPicPr preferRelativeResize="1">
          <a:picLocks noChangeAspect="1"/>
        </xdr:cNvPicPr>
      </xdr:nvPicPr>
      <xdr:blipFill>
        <a:blip r:embed="rId2"/>
        <a:stretch>
          <a:fillRect/>
        </a:stretch>
      </xdr:blipFill>
      <xdr:spPr>
        <a:xfrm>
          <a:off x="1381125" y="241763550"/>
          <a:ext cx="0" cy="1428750"/>
        </a:xfrm>
        <a:prstGeom prst="rect">
          <a:avLst/>
        </a:prstGeom>
        <a:noFill/>
        <a:ln w="9525" cmpd="sng">
          <a:noFill/>
        </a:ln>
      </xdr:spPr>
    </xdr:pic>
    <xdr:clientData/>
  </xdr:twoCellAnchor>
  <xdr:twoCellAnchor editAs="oneCell">
    <xdr:from>
      <xdr:col>1</xdr:col>
      <xdr:colOff>600075</xdr:colOff>
      <xdr:row>344</xdr:row>
      <xdr:rowOff>0</xdr:rowOff>
    </xdr:from>
    <xdr:to>
      <xdr:col>1</xdr:col>
      <xdr:colOff>609600</xdr:colOff>
      <xdr:row>351</xdr:row>
      <xdr:rowOff>38100</xdr:rowOff>
    </xdr:to>
    <xdr:pic>
      <xdr:nvPicPr>
        <xdr:cNvPr id="4" name="Picture 616"/>
        <xdr:cNvPicPr preferRelativeResize="1">
          <a:picLocks noChangeAspect="1"/>
        </xdr:cNvPicPr>
      </xdr:nvPicPr>
      <xdr:blipFill>
        <a:blip r:embed="rId3"/>
        <a:stretch>
          <a:fillRect/>
        </a:stretch>
      </xdr:blipFill>
      <xdr:spPr>
        <a:xfrm>
          <a:off x="1000125" y="241763550"/>
          <a:ext cx="95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54</xdr:row>
      <xdr:rowOff>0</xdr:rowOff>
    </xdr:from>
    <xdr:to>
      <xdr:col>3</xdr:col>
      <xdr:colOff>0</xdr:colOff>
      <xdr:row>54</xdr:row>
      <xdr:rowOff>0</xdr:rowOff>
    </xdr:to>
    <xdr:sp>
      <xdr:nvSpPr>
        <xdr:cNvPr id="1" name="Text Box 1"/>
        <xdr:cNvSpPr txBox="1">
          <a:spLocks noChangeArrowheads="1"/>
        </xdr:cNvSpPr>
      </xdr:nvSpPr>
      <xdr:spPr>
        <a:xfrm>
          <a:off x="8029575" y="9763125"/>
          <a:ext cx="1047750" cy="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p>
      </xdr:txBody>
    </xdr:sp>
    <xdr:clientData/>
  </xdr:twoCellAnchor>
  <xdr:twoCellAnchor editAs="oneCell">
    <xdr:from>
      <xdr:col>1</xdr:col>
      <xdr:colOff>3019425</xdr:colOff>
      <xdr:row>20</xdr:row>
      <xdr:rowOff>0</xdr:rowOff>
    </xdr:from>
    <xdr:to>
      <xdr:col>1</xdr:col>
      <xdr:colOff>3019425</xdr:colOff>
      <xdr:row>23</xdr:row>
      <xdr:rowOff>57150</xdr:rowOff>
    </xdr:to>
    <xdr:pic>
      <xdr:nvPicPr>
        <xdr:cNvPr id="2" name="Picture 2" descr="potpis velja.jpg"/>
        <xdr:cNvPicPr preferRelativeResize="1">
          <a:picLocks noChangeAspect="1"/>
        </xdr:cNvPicPr>
      </xdr:nvPicPr>
      <xdr:blipFill>
        <a:blip r:embed="rId1"/>
        <a:stretch>
          <a:fillRect/>
        </a:stretch>
      </xdr:blipFill>
      <xdr:spPr>
        <a:xfrm>
          <a:off x="3419475" y="4067175"/>
          <a:ext cx="0" cy="619125"/>
        </a:xfrm>
        <a:prstGeom prst="rect">
          <a:avLst/>
        </a:prstGeom>
        <a:noFill/>
        <a:ln w="9525" cmpd="sng">
          <a:noFill/>
        </a:ln>
      </xdr:spPr>
    </xdr:pic>
    <xdr:clientData/>
  </xdr:twoCellAnchor>
  <xdr:twoCellAnchor editAs="oneCell">
    <xdr:from>
      <xdr:col>1</xdr:col>
      <xdr:colOff>981075</xdr:colOff>
      <xdr:row>20</xdr:row>
      <xdr:rowOff>0</xdr:rowOff>
    </xdr:from>
    <xdr:to>
      <xdr:col>1</xdr:col>
      <xdr:colOff>981075</xdr:colOff>
      <xdr:row>27</xdr:row>
      <xdr:rowOff>104775</xdr:rowOff>
    </xdr:to>
    <xdr:pic>
      <xdr:nvPicPr>
        <xdr:cNvPr id="3" name="Picture 3" descr="pecatvelibor plavi.jpg"/>
        <xdr:cNvPicPr preferRelativeResize="1">
          <a:picLocks noChangeAspect="1"/>
        </xdr:cNvPicPr>
      </xdr:nvPicPr>
      <xdr:blipFill>
        <a:blip r:embed="rId2"/>
        <a:stretch>
          <a:fillRect/>
        </a:stretch>
      </xdr:blipFill>
      <xdr:spPr>
        <a:xfrm>
          <a:off x="1381125" y="4067175"/>
          <a:ext cx="0" cy="1428750"/>
        </a:xfrm>
        <a:prstGeom prst="rect">
          <a:avLst/>
        </a:prstGeom>
        <a:noFill/>
        <a:ln w="9525" cmpd="sng">
          <a:noFill/>
        </a:ln>
      </xdr:spPr>
    </xdr:pic>
    <xdr:clientData/>
  </xdr:twoCellAnchor>
  <xdr:twoCellAnchor editAs="oneCell">
    <xdr:from>
      <xdr:col>1</xdr:col>
      <xdr:colOff>600075</xdr:colOff>
      <xdr:row>20</xdr:row>
      <xdr:rowOff>0</xdr:rowOff>
    </xdr:from>
    <xdr:to>
      <xdr:col>1</xdr:col>
      <xdr:colOff>609600</xdr:colOff>
      <xdr:row>27</xdr:row>
      <xdr:rowOff>38100</xdr:rowOff>
    </xdr:to>
    <xdr:pic>
      <xdr:nvPicPr>
        <xdr:cNvPr id="4" name="Picture 616"/>
        <xdr:cNvPicPr preferRelativeResize="1">
          <a:picLocks noChangeAspect="1"/>
        </xdr:cNvPicPr>
      </xdr:nvPicPr>
      <xdr:blipFill>
        <a:blip r:embed="rId3"/>
        <a:stretch>
          <a:fillRect/>
        </a:stretch>
      </xdr:blipFill>
      <xdr:spPr>
        <a:xfrm>
          <a:off x="1000125" y="4067175"/>
          <a:ext cx="9525" cy="1362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dana\AppData\Local\Microsoft\Windows\Temporary%20Internet%20Files\Content.Outlook\VRDWL38L\Predmer%20i%20predracun%20Nis%20streljana%20KOMPLET%20&#1052;&#1072;&#1096;&#1080;&#1085;&#1089;&#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А"/>
      <sheetName val="РЕКАПИТУЛАЦИЈА ГА"/>
      <sheetName val="M"/>
      <sheetName val="РЕКАПИТУЛАЦИЈА М"/>
      <sheetName val="ЕЕ "/>
      <sheetName val="РЕКАПИТУЛАЦИЈА ЕЕ"/>
      <sheetName val="ТК"/>
      <sheetName val="РЕКАПИТУЛАЦИЈА ТК"/>
      <sheetName val="ViK"/>
      <sheetName val="РЕКАПИТУЛАЦИЈА ВиК"/>
      <sheetName val="ЗБИРНА РЕКАПИТУЛАЦИЈА"/>
    </sheetNames>
    <sheetDataSet>
      <sheetData sheetId="2">
        <row r="14">
          <cell r="B14" t="str">
            <v>РАДИЈАТОРСКО ГРЕЈАЊЕ</v>
          </cell>
        </row>
        <row r="75">
          <cell r="B75" t="str">
            <v>СТРЕЉАНА</v>
          </cell>
        </row>
        <row r="143">
          <cell r="B143" t="str">
            <v>СТРЕЉАНА ЗА ФИНАЛНА ГАЂАЊА</v>
          </cell>
        </row>
        <row r="210">
          <cell r="B210" t="str">
            <v>СТРЕЉАНА – ПРАТЕЋЕ ПРОСТОРИЈЕ</v>
          </cell>
        </row>
        <row r="228">
          <cell r="B228" t="str">
            <v>САНИТАРНЕ ПРОСТОРИЈЕ - ПРОВЕТРАВАЊЕ  </v>
          </cell>
        </row>
        <row r="245">
          <cell r="B245" t="str">
            <v>ТОПЛОТНА ПОДСТАНИЦА TP-250, t1=110/750C, t2=70/600C</v>
          </cell>
        </row>
        <row r="309">
          <cell r="B309" t="str">
            <v>ПРИКЉУЧНИ ТОПЛОВОД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344"/>
  <sheetViews>
    <sheetView view="pageBreakPreview" zoomScale="90" zoomScaleNormal="70" zoomScaleSheetLayoutView="90" workbookViewId="0" topLeftCell="A335">
      <selection activeCell="G339" sqref="G339"/>
    </sheetView>
  </sheetViews>
  <sheetFormatPr defaultColWidth="9.140625" defaultRowHeight="12.75"/>
  <cols>
    <col min="1" max="1" width="6.00390625" style="3" customWidth="1"/>
    <col min="2" max="2" width="76.28125" style="3" customWidth="1"/>
    <col min="3" max="3" width="9.421875" style="3" customWidth="1"/>
    <col min="4" max="4" width="14.421875" style="180" customWidth="1"/>
    <col min="5" max="5" width="15.7109375" style="10" customWidth="1"/>
    <col min="6" max="6" width="26.140625" style="10" customWidth="1"/>
    <col min="7" max="7" width="90.7109375" style="177" customWidth="1"/>
    <col min="8" max="16384" width="9.140625" style="3" customWidth="1"/>
  </cols>
  <sheetData>
    <row r="1" spans="1:6" ht="33.75" customHeight="1">
      <c r="A1" s="598" t="s">
        <v>374</v>
      </c>
      <c r="B1" s="599"/>
      <c r="C1" s="599"/>
      <c r="D1" s="599"/>
      <c r="E1" s="599"/>
      <c r="F1" s="600"/>
    </row>
    <row r="2" spans="1:6" ht="24" customHeight="1">
      <c r="A2" s="607" t="s">
        <v>20</v>
      </c>
      <c r="B2" s="608"/>
      <c r="C2" s="609"/>
      <c r="D2" s="609"/>
      <c r="E2" s="609"/>
      <c r="F2" s="610"/>
    </row>
    <row r="3" spans="1:6" ht="33.75" customHeight="1">
      <c r="A3" s="611" t="s">
        <v>846</v>
      </c>
      <c r="B3" s="612"/>
      <c r="C3" s="612"/>
      <c r="D3" s="612"/>
      <c r="E3" s="612"/>
      <c r="F3" s="613"/>
    </row>
    <row r="4" spans="1:6" ht="33.75" customHeight="1">
      <c r="A4" s="614"/>
      <c r="B4" s="615"/>
      <c r="C4" s="615"/>
      <c r="D4" s="615"/>
      <c r="E4" s="615"/>
      <c r="F4" s="616"/>
    </row>
    <row r="5" spans="1:6" ht="33.75" customHeight="1">
      <c r="A5" s="614"/>
      <c r="B5" s="615"/>
      <c r="C5" s="615"/>
      <c r="D5" s="615"/>
      <c r="E5" s="615"/>
      <c r="F5" s="616"/>
    </row>
    <row r="6" spans="1:6" ht="16.5" customHeight="1">
      <c r="A6" s="614"/>
      <c r="B6" s="615"/>
      <c r="C6" s="615"/>
      <c r="D6" s="615"/>
      <c r="E6" s="615"/>
      <c r="F6" s="616"/>
    </row>
    <row r="7" spans="1:6" ht="15.75" customHeight="1">
      <c r="A7" s="614"/>
      <c r="B7" s="615"/>
      <c r="C7" s="615"/>
      <c r="D7" s="615"/>
      <c r="E7" s="615"/>
      <c r="F7" s="616"/>
    </row>
    <row r="8" spans="1:6" ht="163.5" customHeight="1">
      <c r="A8" s="617"/>
      <c r="B8" s="618"/>
      <c r="C8" s="618"/>
      <c r="D8" s="618"/>
      <c r="E8" s="618"/>
      <c r="F8" s="619"/>
    </row>
    <row r="9" spans="1:6" ht="15.75" customHeight="1" hidden="1">
      <c r="A9" s="282"/>
      <c r="B9" s="9"/>
      <c r="C9" s="9"/>
      <c r="D9" s="78"/>
      <c r="E9" s="521"/>
      <c r="F9" s="283"/>
    </row>
    <row r="10" spans="1:6" ht="78.75" customHeight="1" hidden="1">
      <c r="A10" s="282"/>
      <c r="B10" s="9"/>
      <c r="C10" s="9"/>
      <c r="D10" s="78"/>
      <c r="E10" s="521"/>
      <c r="F10" s="283"/>
    </row>
    <row r="11" spans="1:7" ht="42.75" customHeight="1">
      <c r="A11" s="284" t="s">
        <v>21</v>
      </c>
      <c r="B11" s="76" t="s">
        <v>22</v>
      </c>
      <c r="C11" s="2" t="s">
        <v>23</v>
      </c>
      <c r="D11" s="77" t="s">
        <v>24</v>
      </c>
      <c r="E11" s="78" t="s">
        <v>25</v>
      </c>
      <c r="F11" s="285" t="s">
        <v>70</v>
      </c>
      <c r="G11" s="177" t="s">
        <v>11</v>
      </c>
    </row>
    <row r="12" spans="1:6" ht="15.75">
      <c r="A12" s="286" t="s">
        <v>10</v>
      </c>
      <c r="B12" s="79">
        <v>2</v>
      </c>
      <c r="C12" s="79">
        <v>3</v>
      </c>
      <c r="D12" s="388">
        <v>4</v>
      </c>
      <c r="E12" s="388">
        <v>5</v>
      </c>
      <c r="F12" s="287">
        <v>6</v>
      </c>
    </row>
    <row r="13" spans="1:6" ht="15" customHeight="1">
      <c r="A13" s="620"/>
      <c r="B13" s="621"/>
      <c r="C13" s="621"/>
      <c r="D13" s="621"/>
      <c r="E13" s="621"/>
      <c r="F13" s="622"/>
    </row>
    <row r="14" spans="1:6" ht="15.75">
      <c r="A14" s="288" t="s">
        <v>15</v>
      </c>
      <c r="B14" s="578" t="s">
        <v>26</v>
      </c>
      <c r="C14" s="579"/>
      <c r="D14" s="579"/>
      <c r="E14" s="579"/>
      <c r="F14" s="580"/>
    </row>
    <row r="15" spans="1:6" ht="72.75" customHeight="1">
      <c r="A15" s="289">
        <v>1</v>
      </c>
      <c r="B15" s="9" t="s">
        <v>749</v>
      </c>
      <c r="F15" s="290"/>
    </row>
    <row r="16" spans="1:6" ht="18.75">
      <c r="A16" s="289"/>
      <c r="B16" s="6"/>
      <c r="C16" s="5" t="s">
        <v>372</v>
      </c>
      <c r="D16" s="77">
        <v>11.15</v>
      </c>
      <c r="E16" s="8"/>
      <c r="F16" s="291">
        <f>ROUND(D16*E16,2)</f>
        <v>0</v>
      </c>
    </row>
    <row r="17" spans="1:6" ht="90" customHeight="1">
      <c r="A17" s="289">
        <v>2</v>
      </c>
      <c r="B17" s="9" t="s">
        <v>750</v>
      </c>
      <c r="F17" s="290"/>
    </row>
    <row r="18" spans="1:6" ht="18.75">
      <c r="A18" s="289"/>
      <c r="B18" s="9"/>
      <c r="C18" s="5" t="s">
        <v>372</v>
      </c>
      <c r="D18" s="77">
        <v>27.3</v>
      </c>
      <c r="E18" s="8"/>
      <c r="F18" s="291">
        <f>ROUND(D18*E18,2)</f>
        <v>0</v>
      </c>
    </row>
    <row r="19" spans="1:6" ht="78.75" customHeight="1">
      <c r="A19" s="289">
        <v>3</v>
      </c>
      <c r="B19" s="9" t="s">
        <v>751</v>
      </c>
      <c r="F19" s="290"/>
    </row>
    <row r="20" spans="1:6" ht="18.75">
      <c r="A20" s="292"/>
      <c r="B20" s="12"/>
      <c r="C20" s="5" t="s">
        <v>211</v>
      </c>
      <c r="D20" s="77">
        <v>3</v>
      </c>
      <c r="E20" s="8"/>
      <c r="F20" s="291">
        <f>ROUND(D20*E20,2)</f>
        <v>0</v>
      </c>
    </row>
    <row r="21" spans="1:6" ht="72" customHeight="1">
      <c r="A21" s="289">
        <v>4</v>
      </c>
      <c r="B21" s="9" t="s">
        <v>752</v>
      </c>
      <c r="F21" s="290"/>
    </row>
    <row r="22" spans="1:6" ht="18.75">
      <c r="A22" s="289"/>
      <c r="B22" s="6"/>
      <c r="C22" s="5" t="s">
        <v>211</v>
      </c>
      <c r="D22" s="77">
        <v>88.4</v>
      </c>
      <c r="E22" s="8"/>
      <c r="F22" s="291">
        <f>ROUND(D22*E22,2)</f>
        <v>0</v>
      </c>
    </row>
    <row r="23" spans="1:6" ht="87.75" customHeight="1">
      <c r="A23" s="289">
        <v>5</v>
      </c>
      <c r="B23" s="9" t="s">
        <v>753</v>
      </c>
      <c r="F23" s="290"/>
    </row>
    <row r="24" spans="1:6" ht="18.75">
      <c r="A24" s="293"/>
      <c r="B24" s="9"/>
      <c r="C24" s="5" t="s">
        <v>211</v>
      </c>
      <c r="D24" s="77">
        <v>400</v>
      </c>
      <c r="E24" s="8"/>
      <c r="F24" s="291">
        <f>ROUND(D24*E24,2)</f>
        <v>0</v>
      </c>
    </row>
    <row r="25" spans="1:6" ht="100.5" customHeight="1">
      <c r="A25" s="289">
        <v>6</v>
      </c>
      <c r="B25" s="9" t="s">
        <v>754</v>
      </c>
      <c r="F25" s="290"/>
    </row>
    <row r="26" spans="1:6" ht="18.75">
      <c r="A26" s="289"/>
      <c r="B26" s="9"/>
      <c r="C26" s="5" t="s">
        <v>372</v>
      </c>
      <c r="D26" s="77">
        <v>3.5</v>
      </c>
      <c r="E26" s="8"/>
      <c r="F26" s="291">
        <f>ROUND(D26*E26,2)</f>
        <v>0</v>
      </c>
    </row>
    <row r="27" spans="1:6" ht="75.75" customHeight="1">
      <c r="A27" s="289">
        <v>7</v>
      </c>
      <c r="B27" s="9" t="s">
        <v>755</v>
      </c>
      <c r="F27" s="290"/>
    </row>
    <row r="28" spans="1:6" ht="18.75">
      <c r="A28" s="289"/>
      <c r="B28" s="9"/>
      <c r="C28" s="5" t="s">
        <v>372</v>
      </c>
      <c r="D28" s="77">
        <v>0.4</v>
      </c>
      <c r="E28" s="8"/>
      <c r="F28" s="768" t="s">
        <v>11</v>
      </c>
    </row>
    <row r="29" spans="1:6" ht="87.75" customHeight="1">
      <c r="A29" s="289">
        <v>8</v>
      </c>
      <c r="B29" s="9" t="s">
        <v>756</v>
      </c>
      <c r="F29" s="290"/>
    </row>
    <row r="30" spans="1:9" ht="48.75" customHeight="1">
      <c r="A30" s="289"/>
      <c r="B30" s="119"/>
      <c r="C30" s="35" t="s">
        <v>211</v>
      </c>
      <c r="D30" s="176">
        <v>1150</v>
      </c>
      <c r="E30" s="39"/>
      <c r="F30" s="302">
        <f>E30*D30</f>
        <v>0</v>
      </c>
      <c r="G30" s="590"/>
      <c r="H30" s="591"/>
      <c r="I30" s="591"/>
    </row>
    <row r="31" spans="1:6" ht="15.75">
      <c r="A31" s="289"/>
      <c r="B31" s="9"/>
      <c r="C31" s="5"/>
      <c r="D31" s="77"/>
      <c r="E31" s="8"/>
      <c r="F31" s="291"/>
    </row>
    <row r="32" spans="1:6" ht="15.75">
      <c r="A32" s="294" t="s">
        <v>15</v>
      </c>
      <c r="B32" s="601" t="s">
        <v>27</v>
      </c>
      <c r="C32" s="602"/>
      <c r="D32" s="602"/>
      <c r="E32" s="603"/>
      <c r="F32" s="295">
        <f>SUM(F16:F31)</f>
        <v>0</v>
      </c>
    </row>
    <row r="33" spans="1:6" ht="15.75">
      <c r="A33" s="604"/>
      <c r="B33" s="605"/>
      <c r="C33" s="605"/>
      <c r="D33" s="605"/>
      <c r="E33" s="605"/>
      <c r="F33" s="606"/>
    </row>
    <row r="34" spans="1:6" ht="15.75">
      <c r="A34" s="288" t="s">
        <v>16</v>
      </c>
      <c r="B34" s="578" t="s">
        <v>28</v>
      </c>
      <c r="C34" s="579"/>
      <c r="D34" s="579"/>
      <c r="E34" s="579"/>
      <c r="F34" s="580"/>
    </row>
    <row r="35" spans="1:6" ht="76.5" customHeight="1">
      <c r="A35" s="289">
        <v>1</v>
      </c>
      <c r="B35" s="9" t="s">
        <v>757</v>
      </c>
      <c r="E35" s="522"/>
      <c r="F35" s="296"/>
    </row>
    <row r="36" spans="1:6" ht="17.25" customHeight="1">
      <c r="A36" s="297"/>
      <c r="B36" s="9"/>
      <c r="C36" s="5" t="s">
        <v>211</v>
      </c>
      <c r="D36" s="77">
        <v>1150</v>
      </c>
      <c r="E36" s="8"/>
      <c r="F36" s="291">
        <f>ROUND(D36*E36,2)</f>
        <v>0</v>
      </c>
    </row>
    <row r="37" spans="1:6" ht="72" customHeight="1">
      <c r="A37" s="289">
        <v>2</v>
      </c>
      <c r="B37" s="9" t="s">
        <v>529</v>
      </c>
      <c r="E37" s="522"/>
      <c r="F37" s="296"/>
    </row>
    <row r="38" spans="1:6" ht="15" customHeight="1">
      <c r="A38" s="289"/>
      <c r="B38" s="9"/>
      <c r="C38" s="5" t="s">
        <v>8</v>
      </c>
      <c r="D38" s="77">
        <v>2</v>
      </c>
      <c r="E38" s="8"/>
      <c r="F38" s="291">
        <f>ROUND(D38*E38,2)</f>
        <v>0</v>
      </c>
    </row>
    <row r="39" spans="1:6" ht="75" customHeight="1">
      <c r="A39" s="289">
        <v>3</v>
      </c>
      <c r="B39" s="9" t="s">
        <v>758</v>
      </c>
      <c r="E39" s="522"/>
      <c r="F39" s="296"/>
    </row>
    <row r="40" spans="1:6" ht="18.75">
      <c r="A40" s="289"/>
      <c r="B40" s="9"/>
      <c r="C40" s="5" t="s">
        <v>372</v>
      </c>
      <c r="D40" s="77">
        <v>105</v>
      </c>
      <c r="E40" s="8"/>
      <c r="F40" s="291">
        <f>ROUND(D40*E40,2)</f>
        <v>0</v>
      </c>
    </row>
    <row r="41" spans="1:6" ht="111" customHeight="1">
      <c r="A41" s="289">
        <v>4</v>
      </c>
      <c r="B41" s="9" t="s">
        <v>759</v>
      </c>
      <c r="E41" s="522"/>
      <c r="F41" s="296"/>
    </row>
    <row r="42" spans="1:6" ht="18.75">
      <c r="A42" s="289"/>
      <c r="B42" s="9"/>
      <c r="C42" s="5" t="s">
        <v>372</v>
      </c>
      <c r="D42" s="77">
        <v>67.5</v>
      </c>
      <c r="E42" s="8"/>
      <c r="F42" s="291">
        <f>ROUND(D42*E42,2)</f>
        <v>0</v>
      </c>
    </row>
    <row r="43" spans="1:6" ht="91.5" customHeight="1">
      <c r="A43" s="289">
        <v>5</v>
      </c>
      <c r="B43" s="9" t="s">
        <v>760</v>
      </c>
      <c r="E43" s="522"/>
      <c r="F43" s="296"/>
    </row>
    <row r="44" spans="1:6" ht="18.75">
      <c r="A44" s="289"/>
      <c r="B44" s="9"/>
      <c r="C44" s="5" t="s">
        <v>372</v>
      </c>
      <c r="D44" s="77">
        <v>18</v>
      </c>
      <c r="E44" s="8"/>
      <c r="F44" s="291">
        <f>ROUND(D44*E44,2)</f>
        <v>0</v>
      </c>
    </row>
    <row r="45" spans="1:6" ht="94.5" customHeight="1">
      <c r="A45" s="289">
        <v>6</v>
      </c>
      <c r="B45" s="9" t="s">
        <v>761</v>
      </c>
      <c r="E45" s="522"/>
      <c r="F45" s="296"/>
    </row>
    <row r="46" spans="1:6" ht="18.75">
      <c r="A46" s="289"/>
      <c r="B46" s="9"/>
      <c r="C46" s="5" t="s">
        <v>211</v>
      </c>
      <c r="D46" s="77">
        <v>1054</v>
      </c>
      <c r="E46" s="8"/>
      <c r="F46" s="291">
        <f>ROUND(D46*E46,2)</f>
        <v>0</v>
      </c>
    </row>
    <row r="47" spans="1:6" ht="106.5" customHeight="1">
      <c r="A47" s="289">
        <v>7</v>
      </c>
      <c r="B47" s="9" t="s">
        <v>739</v>
      </c>
      <c r="E47" s="522"/>
      <c r="F47" s="296"/>
    </row>
    <row r="48" spans="1:6" ht="18.75">
      <c r="A48" s="289"/>
      <c r="B48" s="9"/>
      <c r="C48" s="5" t="s">
        <v>372</v>
      </c>
      <c r="D48" s="77">
        <v>24</v>
      </c>
      <c r="E48" s="8"/>
      <c r="F48" s="291">
        <f>ROUND(D48*E48,2)</f>
        <v>0</v>
      </c>
    </row>
    <row r="49" spans="1:6" ht="110.25" customHeight="1">
      <c r="A49" s="289">
        <v>8</v>
      </c>
      <c r="B49" s="9" t="s">
        <v>740</v>
      </c>
      <c r="E49" s="522"/>
      <c r="F49" s="296"/>
    </row>
    <row r="50" spans="1:6" ht="18.75">
      <c r="A50" s="289"/>
      <c r="B50" s="9"/>
      <c r="C50" s="5" t="s">
        <v>372</v>
      </c>
      <c r="D50" s="77">
        <v>211</v>
      </c>
      <c r="E50" s="8"/>
      <c r="F50" s="291">
        <f>ROUND(D50*E50,2)</f>
        <v>0</v>
      </c>
    </row>
    <row r="51" spans="1:6" ht="108" customHeight="1">
      <c r="A51" s="289">
        <v>9</v>
      </c>
      <c r="B51" s="9" t="s">
        <v>741</v>
      </c>
      <c r="E51" s="522"/>
      <c r="F51" s="296"/>
    </row>
    <row r="52" spans="1:6" ht="18.75">
      <c r="A52" s="289"/>
      <c r="B52" s="9"/>
      <c r="C52" s="5" t="s">
        <v>372</v>
      </c>
      <c r="D52" s="77">
        <v>46</v>
      </c>
      <c r="E52" s="8"/>
      <c r="F52" s="291">
        <f>ROUND(D52*E52,2)</f>
        <v>0</v>
      </c>
    </row>
    <row r="53" spans="1:6" ht="15.75">
      <c r="A53" s="294" t="s">
        <v>16</v>
      </c>
      <c r="B53" s="601" t="s">
        <v>29</v>
      </c>
      <c r="C53" s="602"/>
      <c r="D53" s="602"/>
      <c r="E53" s="603"/>
      <c r="F53" s="298">
        <f>SUM(F36:F52)</f>
        <v>0</v>
      </c>
    </row>
    <row r="54" spans="1:6" ht="15.75">
      <c r="A54" s="604"/>
      <c r="B54" s="605"/>
      <c r="C54" s="605"/>
      <c r="D54" s="605"/>
      <c r="E54" s="605"/>
      <c r="F54" s="606"/>
    </row>
    <row r="55" spans="1:6" ht="15.75">
      <c r="A55" s="288" t="s">
        <v>12</v>
      </c>
      <c r="B55" s="578" t="s">
        <v>30</v>
      </c>
      <c r="C55" s="579"/>
      <c r="D55" s="579"/>
      <c r="E55" s="579"/>
      <c r="F55" s="580"/>
    </row>
    <row r="56" spans="1:6" ht="95.25" customHeight="1">
      <c r="A56" s="289">
        <v>1</v>
      </c>
      <c r="B56" s="9" t="s">
        <v>762</v>
      </c>
      <c r="E56" s="522"/>
      <c r="F56" s="296"/>
    </row>
    <row r="57" spans="1:6" ht="18.75">
      <c r="A57" s="289"/>
      <c r="B57" s="9"/>
      <c r="C57" s="5" t="s">
        <v>372</v>
      </c>
      <c r="D57" s="77">
        <v>110</v>
      </c>
      <c r="E57" s="8"/>
      <c r="F57" s="291">
        <f>ROUND(D57*E57,2)</f>
        <v>0</v>
      </c>
    </row>
    <row r="58" spans="1:6" ht="57.75" customHeight="1">
      <c r="A58" s="289">
        <v>2</v>
      </c>
      <c r="B58" s="9" t="s">
        <v>530</v>
      </c>
      <c r="E58" s="522"/>
      <c r="F58" s="296"/>
    </row>
    <row r="59" spans="1:6" ht="18.75">
      <c r="A59" s="297"/>
      <c r="B59" s="9"/>
      <c r="C59" s="5" t="s">
        <v>372</v>
      </c>
      <c r="D59" s="78">
        <v>112.5</v>
      </c>
      <c r="E59" s="8"/>
      <c r="F59" s="291">
        <f>ROUND(D59*E59,2)</f>
        <v>0</v>
      </c>
    </row>
    <row r="60" spans="1:6" ht="93.75" customHeight="1">
      <c r="A60" s="289">
        <v>3</v>
      </c>
      <c r="B60" s="9" t="s">
        <v>531</v>
      </c>
      <c r="E60" s="522"/>
      <c r="F60" s="296"/>
    </row>
    <row r="61" spans="1:6" ht="49.5" customHeight="1">
      <c r="A61" s="297"/>
      <c r="B61" s="14" t="s">
        <v>532</v>
      </c>
      <c r="C61" s="5" t="s">
        <v>211</v>
      </c>
      <c r="D61" s="77">
        <v>375</v>
      </c>
      <c r="E61" s="8"/>
      <c r="F61" s="291">
        <f>ROUND(D61*E61,2)</f>
        <v>0</v>
      </c>
    </row>
    <row r="62" spans="1:6" ht="30" customHeight="1">
      <c r="A62" s="297"/>
      <c r="B62" s="14" t="s">
        <v>533</v>
      </c>
      <c r="C62" s="5" t="s">
        <v>211</v>
      </c>
      <c r="D62" s="77">
        <v>375</v>
      </c>
      <c r="E62" s="8"/>
      <c r="F62" s="291">
        <f>ROUND(D62*E62,2)</f>
        <v>0</v>
      </c>
    </row>
    <row r="63" spans="1:6" ht="60" customHeight="1">
      <c r="A63" s="289">
        <v>4</v>
      </c>
      <c r="B63" s="9" t="s">
        <v>534</v>
      </c>
      <c r="E63" s="522"/>
      <c r="F63" s="296"/>
    </row>
    <row r="64" spans="1:6" ht="16.5" customHeight="1">
      <c r="A64" s="289"/>
      <c r="B64" s="9"/>
      <c r="C64" s="5" t="s">
        <v>133</v>
      </c>
      <c r="D64" s="77">
        <v>43</v>
      </c>
      <c r="E64" s="8"/>
      <c r="F64" s="291">
        <f>ROUND(D64*E64,2)</f>
        <v>0</v>
      </c>
    </row>
    <row r="65" spans="1:6" ht="44.25" customHeight="1">
      <c r="A65" s="289">
        <v>5</v>
      </c>
      <c r="B65" s="9" t="s">
        <v>535</v>
      </c>
      <c r="E65" s="522"/>
      <c r="F65" s="296"/>
    </row>
    <row r="66" spans="1:6" ht="15.75">
      <c r="A66" s="289"/>
      <c r="B66" s="9"/>
      <c r="C66" s="5" t="s">
        <v>133</v>
      </c>
      <c r="D66" s="77">
        <v>35</v>
      </c>
      <c r="E66" s="8"/>
      <c r="F66" s="291">
        <f>ROUND(D66*E66,2)</f>
        <v>0</v>
      </c>
    </row>
    <row r="67" spans="1:6" ht="15.75">
      <c r="A67" s="294" t="s">
        <v>12</v>
      </c>
      <c r="B67" s="601" t="s">
        <v>31</v>
      </c>
      <c r="C67" s="602"/>
      <c r="D67" s="602"/>
      <c r="E67" s="603"/>
      <c r="F67" s="295">
        <f>SUM(F57:F66)</f>
        <v>0</v>
      </c>
    </row>
    <row r="68" spans="1:6" ht="15.75">
      <c r="A68" s="604"/>
      <c r="B68" s="605"/>
      <c r="C68" s="605"/>
      <c r="D68" s="605"/>
      <c r="E68" s="605"/>
      <c r="F68" s="606"/>
    </row>
    <row r="69" spans="1:6" ht="15.75">
      <c r="A69" s="288" t="s">
        <v>17</v>
      </c>
      <c r="B69" s="578" t="s">
        <v>32</v>
      </c>
      <c r="C69" s="579"/>
      <c r="D69" s="579"/>
      <c r="E69" s="579"/>
      <c r="F69" s="580"/>
    </row>
    <row r="70" spans="1:6" ht="72.75" customHeight="1">
      <c r="A70" s="289">
        <v>1</v>
      </c>
      <c r="B70" s="9" t="s">
        <v>536</v>
      </c>
      <c r="E70" s="522"/>
      <c r="F70" s="296"/>
    </row>
    <row r="71" spans="1:6" ht="18.75">
      <c r="A71" s="299"/>
      <c r="B71" s="13"/>
      <c r="C71" s="5" t="s">
        <v>211</v>
      </c>
      <c r="D71" s="77">
        <v>1054</v>
      </c>
      <c r="E71" s="8"/>
      <c r="F71" s="291">
        <f>ROUND(D71*E71,2)</f>
        <v>0</v>
      </c>
    </row>
    <row r="72" spans="1:6" ht="123.75" customHeight="1">
      <c r="A72" s="289">
        <v>2</v>
      </c>
      <c r="B72" s="9" t="s">
        <v>537</v>
      </c>
      <c r="E72" s="522"/>
      <c r="F72" s="296"/>
    </row>
    <row r="73" spans="1:6" ht="18.75">
      <c r="A73" s="299"/>
      <c r="B73" s="13"/>
      <c r="C73" s="5" t="s">
        <v>372</v>
      </c>
      <c r="D73" s="77">
        <v>9.3</v>
      </c>
      <c r="E73" s="8"/>
      <c r="F73" s="291">
        <f>ROUND(D73*E73,2)</f>
        <v>0</v>
      </c>
    </row>
    <row r="74" spans="1:6" ht="115.5" customHeight="1">
      <c r="A74" s="289">
        <v>3</v>
      </c>
      <c r="B74" s="9" t="s">
        <v>538</v>
      </c>
      <c r="E74" s="522"/>
      <c r="F74" s="296"/>
    </row>
    <row r="75" spans="1:6" ht="18.75">
      <c r="A75" s="299"/>
      <c r="B75" s="13"/>
      <c r="C75" s="5" t="s">
        <v>372</v>
      </c>
      <c r="D75" s="77">
        <v>84</v>
      </c>
      <c r="E75" s="8"/>
      <c r="F75" s="291">
        <f>ROUND(D75*E75,2)</f>
        <v>0</v>
      </c>
    </row>
    <row r="76" spans="1:7" s="1" customFormat="1" ht="99.75" customHeight="1">
      <c r="A76" s="300">
        <v>4</v>
      </c>
      <c r="B76" s="34" t="s">
        <v>539</v>
      </c>
      <c r="D76" s="181"/>
      <c r="E76" s="523"/>
      <c r="F76" s="301"/>
      <c r="G76" s="178"/>
    </row>
    <row r="77" spans="1:6" ht="18.75">
      <c r="A77" s="289"/>
      <c r="B77" s="9"/>
      <c r="C77" s="5" t="s">
        <v>211</v>
      </c>
      <c r="D77" s="77">
        <v>460</v>
      </c>
      <c r="E77" s="8"/>
      <c r="F77" s="291">
        <f>ROUND(D77*E77,2)</f>
        <v>0</v>
      </c>
    </row>
    <row r="78" spans="1:6" ht="73.5" customHeight="1">
      <c r="A78" s="289">
        <v>5</v>
      </c>
      <c r="B78" s="9" t="s">
        <v>540</v>
      </c>
      <c r="E78" s="522"/>
      <c r="F78" s="296"/>
    </row>
    <row r="79" spans="1:6" ht="18.75">
      <c r="A79" s="299"/>
      <c r="B79" s="13"/>
      <c r="C79" s="5" t="s">
        <v>372</v>
      </c>
      <c r="D79" s="77">
        <v>9.5</v>
      </c>
      <c r="E79" s="8"/>
      <c r="F79" s="291">
        <f>ROUND(D79*E79,2)</f>
        <v>0</v>
      </c>
    </row>
    <row r="80" spans="1:6" ht="86.25" customHeight="1">
      <c r="A80" s="289">
        <v>6</v>
      </c>
      <c r="B80" s="9" t="s">
        <v>541</v>
      </c>
      <c r="E80" s="522"/>
      <c r="F80" s="296"/>
    </row>
    <row r="81" spans="1:6" ht="18.75">
      <c r="A81" s="289"/>
      <c r="B81" s="9"/>
      <c r="C81" s="5" t="s">
        <v>372</v>
      </c>
      <c r="D81" s="77">
        <v>4</v>
      </c>
      <c r="E81" s="8"/>
      <c r="F81" s="291">
        <f>ROUND(D81*E81,2)</f>
        <v>0</v>
      </c>
    </row>
    <row r="82" spans="1:6" ht="72.75" customHeight="1">
      <c r="A82" s="289">
        <v>7</v>
      </c>
      <c r="B82" s="9" t="s">
        <v>742</v>
      </c>
      <c r="E82" s="522"/>
      <c r="F82" s="296"/>
    </row>
    <row r="83" spans="1:6" ht="18.75">
      <c r="A83" s="289"/>
      <c r="B83" s="9"/>
      <c r="C83" s="5" t="s">
        <v>372</v>
      </c>
      <c r="D83" s="78">
        <v>150</v>
      </c>
      <c r="E83" s="8"/>
      <c r="F83" s="291">
        <f>ROUND(D83*E83,2)</f>
        <v>0</v>
      </c>
    </row>
    <row r="84" spans="1:6" ht="15.75">
      <c r="A84" s="294" t="s">
        <v>17</v>
      </c>
      <c r="B84" s="601" t="s">
        <v>33</v>
      </c>
      <c r="C84" s="602"/>
      <c r="D84" s="602"/>
      <c r="E84" s="603"/>
      <c r="F84" s="295">
        <f>SUM(F71:F83)</f>
        <v>0</v>
      </c>
    </row>
    <row r="85" spans="1:6" ht="15.75">
      <c r="A85" s="604"/>
      <c r="B85" s="605"/>
      <c r="C85" s="605"/>
      <c r="D85" s="605"/>
      <c r="E85" s="605"/>
      <c r="F85" s="606"/>
    </row>
    <row r="86" spans="1:6" ht="15.75">
      <c r="A86" s="288" t="s">
        <v>13</v>
      </c>
      <c r="B86" s="578" t="s">
        <v>34</v>
      </c>
      <c r="C86" s="579"/>
      <c r="D86" s="579"/>
      <c r="E86" s="579"/>
      <c r="F86" s="580"/>
    </row>
    <row r="87" spans="1:7" s="1" customFormat="1" ht="109.5" customHeight="1">
      <c r="A87" s="300">
        <v>1</v>
      </c>
      <c r="B87" s="34" t="s">
        <v>763</v>
      </c>
      <c r="D87" s="181"/>
      <c r="E87" s="523"/>
      <c r="F87" s="301"/>
      <c r="G87" s="178"/>
    </row>
    <row r="88" spans="1:7" s="1" customFormat="1" ht="15.75">
      <c r="A88" s="300"/>
      <c r="B88" s="34"/>
      <c r="C88" s="35" t="s">
        <v>9</v>
      </c>
      <c r="D88" s="182">
        <v>17500</v>
      </c>
      <c r="E88" s="39"/>
      <c r="F88" s="302">
        <f>ROUND(D88*E88,2)</f>
        <v>0</v>
      </c>
      <c r="G88" s="178"/>
    </row>
    <row r="89" spans="1:6" ht="15.75">
      <c r="A89" s="294" t="s">
        <v>13</v>
      </c>
      <c r="B89" s="601" t="s">
        <v>35</v>
      </c>
      <c r="C89" s="602"/>
      <c r="D89" s="602"/>
      <c r="E89" s="603"/>
      <c r="F89" s="295">
        <f>SUM(F88:F88)</f>
        <v>0</v>
      </c>
    </row>
    <row r="90" spans="1:6" ht="15.75">
      <c r="A90" s="604"/>
      <c r="B90" s="605"/>
      <c r="C90" s="605"/>
      <c r="D90" s="605"/>
      <c r="E90" s="605"/>
      <c r="F90" s="606"/>
    </row>
    <row r="91" spans="1:6" ht="15.75">
      <c r="A91" s="288" t="s">
        <v>14</v>
      </c>
      <c r="B91" s="578" t="s">
        <v>36</v>
      </c>
      <c r="C91" s="579"/>
      <c r="D91" s="579"/>
      <c r="E91" s="579"/>
      <c r="F91" s="580"/>
    </row>
    <row r="92" spans="1:6" ht="96" customHeight="1">
      <c r="A92" s="289">
        <v>1</v>
      </c>
      <c r="B92" s="9" t="s">
        <v>542</v>
      </c>
      <c r="C92" s="18"/>
      <c r="D92" s="183"/>
      <c r="E92" s="16"/>
      <c r="F92" s="291"/>
    </row>
    <row r="93" spans="1:6" ht="18.75">
      <c r="A93" s="303"/>
      <c r="B93" s="19" t="s">
        <v>37</v>
      </c>
      <c r="C93" s="5" t="s">
        <v>372</v>
      </c>
      <c r="D93" s="77">
        <v>148</v>
      </c>
      <c r="E93" s="8"/>
      <c r="F93" s="291">
        <f>ROUND(D93*E93,2)</f>
        <v>0</v>
      </c>
    </row>
    <row r="94" spans="1:6" ht="18.75">
      <c r="A94" s="304"/>
      <c r="B94" s="19" t="s">
        <v>38</v>
      </c>
      <c r="C94" s="5" t="s">
        <v>372</v>
      </c>
      <c r="D94" s="77">
        <v>115</v>
      </c>
      <c r="E94" s="11"/>
      <c r="F94" s="291">
        <f>ROUND(D94*E94,2)</f>
        <v>0</v>
      </c>
    </row>
    <row r="95" spans="1:6" ht="15.75" customHeight="1">
      <c r="A95" s="303"/>
      <c r="B95" s="20"/>
      <c r="C95" s="15"/>
      <c r="D95" s="184"/>
      <c r="E95" s="17"/>
      <c r="F95" s="291"/>
    </row>
    <row r="96" spans="1:6" ht="197.25" customHeight="1">
      <c r="A96" s="289">
        <v>2</v>
      </c>
      <c r="B96" s="9" t="s">
        <v>543</v>
      </c>
      <c r="E96" s="522"/>
      <c r="F96" s="296"/>
    </row>
    <row r="97" spans="1:6" ht="18.75">
      <c r="A97" s="304"/>
      <c r="B97" s="20"/>
      <c r="C97" s="5" t="s">
        <v>211</v>
      </c>
      <c r="D97" s="185">
        <v>26</v>
      </c>
      <c r="E97" s="8"/>
      <c r="F97" s="291">
        <f>ROUND(D97*E97,2)</f>
        <v>0</v>
      </c>
    </row>
    <row r="98" spans="1:6" ht="15.75">
      <c r="A98" s="305" t="s">
        <v>14</v>
      </c>
      <c r="B98" s="575" t="s">
        <v>40</v>
      </c>
      <c r="C98" s="576"/>
      <c r="D98" s="576"/>
      <c r="E98" s="577"/>
      <c r="F98" s="295">
        <f>SUM(F92:F97)</f>
        <v>0</v>
      </c>
    </row>
    <row r="99" spans="1:6" ht="15.75">
      <c r="A99" s="584"/>
      <c r="B99" s="585"/>
      <c r="C99" s="585"/>
      <c r="D99" s="585"/>
      <c r="E99" s="585"/>
      <c r="F99" s="586"/>
    </row>
    <row r="100" spans="1:6" ht="15.75">
      <c r="A100" s="288" t="s">
        <v>18</v>
      </c>
      <c r="B100" s="578" t="s">
        <v>41</v>
      </c>
      <c r="C100" s="579"/>
      <c r="D100" s="579"/>
      <c r="E100" s="579"/>
      <c r="F100" s="580"/>
    </row>
    <row r="101" spans="1:7" s="1" customFormat="1" ht="189" customHeight="1">
      <c r="A101" s="300">
        <v>1</v>
      </c>
      <c r="B101" s="34" t="s">
        <v>764</v>
      </c>
      <c r="D101" s="181"/>
      <c r="E101" s="523"/>
      <c r="F101" s="301"/>
      <c r="G101" s="178"/>
    </row>
    <row r="102" spans="1:7" s="1" customFormat="1" ht="18" customHeight="1">
      <c r="A102" s="300"/>
      <c r="B102" s="120"/>
      <c r="C102" s="35" t="s">
        <v>9</v>
      </c>
      <c r="D102" s="176">
        <v>53000</v>
      </c>
      <c r="E102" s="39"/>
      <c r="F102" s="302">
        <f>ROUND(D102*E102,2)</f>
        <v>0</v>
      </c>
      <c r="G102" s="178"/>
    </row>
    <row r="103" spans="1:6" ht="15.75">
      <c r="A103" s="305" t="s">
        <v>18</v>
      </c>
      <c r="B103" s="575" t="s">
        <v>42</v>
      </c>
      <c r="C103" s="576"/>
      <c r="D103" s="576"/>
      <c r="E103" s="577"/>
      <c r="F103" s="295">
        <f>SUM(F102)</f>
        <v>0</v>
      </c>
    </row>
    <row r="104" spans="1:6" ht="15.75">
      <c r="A104" s="584"/>
      <c r="B104" s="585"/>
      <c r="C104" s="585"/>
      <c r="D104" s="585"/>
      <c r="E104" s="585"/>
      <c r="F104" s="586"/>
    </row>
    <row r="105" spans="1:6" ht="15.75">
      <c r="A105" s="288" t="s">
        <v>0</v>
      </c>
      <c r="B105" s="578" t="s">
        <v>43</v>
      </c>
      <c r="C105" s="579"/>
      <c r="D105" s="579"/>
      <c r="E105" s="579"/>
      <c r="F105" s="580"/>
    </row>
    <row r="106" spans="1:6" ht="78" customHeight="1">
      <c r="A106" s="289">
        <v>1</v>
      </c>
      <c r="B106" s="9" t="s">
        <v>544</v>
      </c>
      <c r="E106" s="522"/>
      <c r="F106" s="296"/>
    </row>
    <row r="107" spans="1:6" ht="16.5" customHeight="1">
      <c r="A107" s="289"/>
      <c r="B107" s="9"/>
      <c r="C107" s="5" t="s">
        <v>133</v>
      </c>
      <c r="D107" s="77">
        <v>9</v>
      </c>
      <c r="E107" s="8"/>
      <c r="F107" s="291">
        <f>ROUND(D107*E107,2)</f>
        <v>0</v>
      </c>
    </row>
    <row r="108" spans="1:6" ht="188.25" customHeight="1">
      <c r="A108" s="289">
        <v>2</v>
      </c>
      <c r="B108" s="9" t="s">
        <v>545</v>
      </c>
      <c r="E108" s="522"/>
      <c r="F108" s="296"/>
    </row>
    <row r="109" spans="1:6" ht="15" customHeight="1">
      <c r="A109" s="289"/>
      <c r="B109" s="9"/>
      <c r="C109" s="5" t="s">
        <v>8</v>
      </c>
      <c r="D109" s="77">
        <v>1</v>
      </c>
      <c r="E109" s="8"/>
      <c r="F109" s="291">
        <f>ROUND(D109*E109,2)</f>
        <v>0</v>
      </c>
    </row>
    <row r="110" spans="1:6" ht="211.5" customHeight="1">
      <c r="A110" s="289">
        <v>3</v>
      </c>
      <c r="B110" s="9" t="s">
        <v>743</v>
      </c>
      <c r="E110" s="522"/>
      <c r="F110" s="296"/>
    </row>
    <row r="111" spans="1:6" ht="16.5" customHeight="1">
      <c r="A111" s="289"/>
      <c r="B111" s="9"/>
      <c r="C111" s="5" t="s">
        <v>8</v>
      </c>
      <c r="D111" s="77">
        <v>1</v>
      </c>
      <c r="E111" s="8"/>
      <c r="F111" s="291">
        <f>ROUND(D111*E111,2)</f>
        <v>0</v>
      </c>
    </row>
    <row r="112" spans="1:6" ht="204.75" customHeight="1">
      <c r="A112" s="289">
        <v>4</v>
      </c>
      <c r="B112" s="9" t="s">
        <v>546</v>
      </c>
      <c r="E112" s="522"/>
      <c r="F112" s="296"/>
    </row>
    <row r="113" spans="1:6" ht="18" customHeight="1">
      <c r="A113" s="289"/>
      <c r="B113" s="9"/>
      <c r="C113" s="5" t="s">
        <v>8</v>
      </c>
      <c r="D113" s="77">
        <v>1</v>
      </c>
      <c r="E113" s="8"/>
      <c r="F113" s="291">
        <f>ROUND(D113*E113,2)</f>
        <v>0</v>
      </c>
    </row>
    <row r="114" spans="1:6" ht="171" customHeight="1">
      <c r="A114" s="289">
        <v>5</v>
      </c>
      <c r="B114" s="9" t="s">
        <v>547</v>
      </c>
      <c r="E114" s="522"/>
      <c r="F114" s="296"/>
    </row>
    <row r="115" spans="1:6" ht="15.75">
      <c r="A115" s="289"/>
      <c r="B115" s="9"/>
      <c r="C115" s="5" t="s">
        <v>8</v>
      </c>
      <c r="D115" s="77">
        <v>1</v>
      </c>
      <c r="E115" s="8"/>
      <c r="F115" s="291">
        <f>ROUND(D115*E115,2)</f>
        <v>0</v>
      </c>
    </row>
    <row r="116" spans="1:6" ht="152.25" customHeight="1">
      <c r="A116" s="289">
        <v>6</v>
      </c>
      <c r="B116" s="9" t="s">
        <v>765</v>
      </c>
      <c r="E116" s="522"/>
      <c r="F116" s="296"/>
    </row>
    <row r="117" spans="1:6" ht="18" customHeight="1">
      <c r="A117" s="289"/>
      <c r="B117" s="9"/>
      <c r="C117" s="5" t="s">
        <v>8</v>
      </c>
      <c r="D117" s="77">
        <v>1</v>
      </c>
      <c r="E117" s="8"/>
      <c r="F117" s="291">
        <f>ROUND(D117*E117,2)</f>
        <v>0</v>
      </c>
    </row>
    <row r="118" spans="1:7" s="1" customFormat="1" ht="145.5" customHeight="1">
      <c r="A118" s="300">
        <v>7</v>
      </c>
      <c r="B118" s="34" t="s">
        <v>643</v>
      </c>
      <c r="D118" s="181"/>
      <c r="E118" s="523"/>
      <c r="F118" s="301"/>
      <c r="G118" s="178"/>
    </row>
    <row r="119" spans="1:7" s="1" customFormat="1" ht="18" customHeight="1">
      <c r="A119" s="300"/>
      <c r="B119" s="34"/>
      <c r="C119" s="35" t="s">
        <v>8</v>
      </c>
      <c r="D119" s="176">
        <v>2</v>
      </c>
      <c r="E119" s="39"/>
      <c r="F119" s="302">
        <f>ROUND(D119*E119,2)</f>
        <v>0</v>
      </c>
      <c r="G119" s="178"/>
    </row>
    <row r="120" spans="1:6" ht="15.75">
      <c r="A120" s="305" t="s">
        <v>0</v>
      </c>
      <c r="B120" s="575" t="s">
        <v>44</v>
      </c>
      <c r="C120" s="576"/>
      <c r="D120" s="576"/>
      <c r="E120" s="577"/>
      <c r="F120" s="295">
        <f>SUM(F107:F119)</f>
        <v>0</v>
      </c>
    </row>
    <row r="121" spans="1:6" ht="15.75">
      <c r="A121" s="584"/>
      <c r="B121" s="585"/>
      <c r="C121" s="585"/>
      <c r="D121" s="585"/>
      <c r="E121" s="585"/>
      <c r="F121" s="586"/>
    </row>
    <row r="122" spans="1:6" ht="15.75">
      <c r="A122" s="288" t="s">
        <v>1</v>
      </c>
      <c r="B122" s="578" t="s">
        <v>45</v>
      </c>
      <c r="C122" s="579"/>
      <c r="D122" s="579"/>
      <c r="E122" s="579"/>
      <c r="F122" s="580"/>
    </row>
    <row r="123" spans="1:6" s="24" customFormat="1" ht="376.5" customHeight="1">
      <c r="A123" s="306">
        <v>1</v>
      </c>
      <c r="B123" s="389" t="s">
        <v>548</v>
      </c>
      <c r="C123" s="23"/>
      <c r="D123" s="186"/>
      <c r="E123" s="524"/>
      <c r="F123" s="307"/>
    </row>
    <row r="124" spans="1:6" ht="18.75">
      <c r="A124" s="299"/>
      <c r="B124" s="9"/>
      <c r="C124" s="5" t="s">
        <v>211</v>
      </c>
      <c r="D124" s="186">
        <v>1160</v>
      </c>
      <c r="E124" s="25"/>
      <c r="F124" s="308">
        <f>ROUND(D124*E124,2)</f>
        <v>0</v>
      </c>
    </row>
    <row r="125" spans="1:6" ht="15.75">
      <c r="A125" s="309"/>
      <c r="B125" s="6"/>
      <c r="C125" s="21"/>
      <c r="D125" s="183"/>
      <c r="E125" s="17"/>
      <c r="F125" s="310"/>
    </row>
    <row r="126" spans="1:6" ht="224.25" customHeight="1">
      <c r="A126" s="289">
        <v>2</v>
      </c>
      <c r="B126" s="9" t="s">
        <v>744</v>
      </c>
      <c r="D126" s="180" t="s">
        <v>11</v>
      </c>
      <c r="E126" s="522"/>
      <c r="F126" s="296"/>
    </row>
    <row r="127" spans="1:6" ht="18.75" customHeight="1">
      <c r="A127" s="289"/>
      <c r="B127" s="9"/>
      <c r="C127" s="5" t="s">
        <v>211</v>
      </c>
      <c r="D127" s="77">
        <v>1024</v>
      </c>
      <c r="E127" s="8"/>
      <c r="F127" s="291">
        <f>ROUND(D127*E127,2)</f>
        <v>0</v>
      </c>
    </row>
    <row r="128" spans="1:6" ht="99" customHeight="1">
      <c r="A128" s="289">
        <v>3</v>
      </c>
      <c r="B128" s="9" t="s">
        <v>549</v>
      </c>
      <c r="E128" s="522"/>
      <c r="F128" s="296"/>
    </row>
    <row r="129" spans="1:6" ht="18.75" customHeight="1">
      <c r="A129" s="289"/>
      <c r="B129" s="119"/>
      <c r="C129" s="5" t="s">
        <v>133</v>
      </c>
      <c r="D129" s="77">
        <v>48.2</v>
      </c>
      <c r="E129" s="8"/>
      <c r="F129" s="291">
        <f>ROUND(D129*E129,2)</f>
        <v>0</v>
      </c>
    </row>
    <row r="130" spans="1:6" ht="105" customHeight="1">
      <c r="A130" s="289">
        <v>4</v>
      </c>
      <c r="B130" s="9" t="s">
        <v>550</v>
      </c>
      <c r="E130" s="522"/>
      <c r="F130" s="296"/>
    </row>
    <row r="131" spans="1:6" ht="15" customHeight="1">
      <c r="A131" s="289"/>
      <c r="B131" s="9"/>
      <c r="C131" s="5" t="s">
        <v>133</v>
      </c>
      <c r="D131" s="77">
        <v>236</v>
      </c>
      <c r="E131" s="8"/>
      <c r="F131" s="291">
        <f>ROUND(D131*E131,2)</f>
        <v>0</v>
      </c>
    </row>
    <row r="132" spans="1:6" ht="90.75" customHeight="1">
      <c r="A132" s="289">
        <v>5</v>
      </c>
      <c r="B132" s="9" t="s">
        <v>551</v>
      </c>
      <c r="E132" s="522"/>
      <c r="F132" s="296"/>
    </row>
    <row r="133" spans="1:6" ht="17.25" customHeight="1">
      <c r="A133" s="289"/>
      <c r="B133" s="9"/>
      <c r="C133" s="5" t="s">
        <v>133</v>
      </c>
      <c r="D133" s="77">
        <v>12</v>
      </c>
      <c r="E133" s="8"/>
      <c r="F133" s="291">
        <f>ROUND(D133*E133,2)</f>
        <v>0</v>
      </c>
    </row>
    <row r="134" spans="1:6" ht="95.25" customHeight="1">
      <c r="A134" s="289">
        <v>6</v>
      </c>
      <c r="B134" s="9" t="s">
        <v>552</v>
      </c>
      <c r="E134" s="522"/>
      <c r="F134" s="296"/>
    </row>
    <row r="135" spans="1:6" ht="15.75" customHeight="1">
      <c r="A135" s="289"/>
      <c r="B135" s="9"/>
      <c r="C135" s="5" t="s">
        <v>133</v>
      </c>
      <c r="D135" s="77">
        <v>245</v>
      </c>
      <c r="E135" s="8"/>
      <c r="F135" s="291">
        <f>ROUND(D135*E135,2)</f>
        <v>0</v>
      </c>
    </row>
    <row r="136" spans="1:6" ht="99.75" customHeight="1">
      <c r="A136" s="289">
        <v>7</v>
      </c>
      <c r="B136" s="9" t="s">
        <v>553</v>
      </c>
      <c r="E136" s="522"/>
      <c r="F136" s="296"/>
    </row>
    <row r="137" spans="1:6" ht="15.75" customHeight="1">
      <c r="A137" s="289"/>
      <c r="B137" s="9"/>
      <c r="C137" s="5" t="s">
        <v>133</v>
      </c>
      <c r="D137" s="77">
        <v>13.5</v>
      </c>
      <c r="E137" s="117"/>
      <c r="F137" s="291">
        <f>ROUND(D137*E137,2)</f>
        <v>0</v>
      </c>
    </row>
    <row r="138" spans="1:6" ht="78.75" customHeight="1">
      <c r="A138" s="289">
        <v>8</v>
      </c>
      <c r="B138" s="9" t="s">
        <v>554</v>
      </c>
      <c r="E138" s="522"/>
      <c r="F138" s="296"/>
    </row>
    <row r="139" spans="1:6" ht="15.75" customHeight="1">
      <c r="A139" s="289"/>
      <c r="B139" s="9"/>
      <c r="C139" s="5" t="s">
        <v>133</v>
      </c>
      <c r="D139" s="77">
        <v>160</v>
      </c>
      <c r="E139" s="8"/>
      <c r="F139" s="291">
        <f>ROUND(D139*E139,2)</f>
        <v>0</v>
      </c>
    </row>
    <row r="140" spans="1:6" ht="81" customHeight="1">
      <c r="A140" s="289">
        <v>9</v>
      </c>
      <c r="B140" s="9" t="s">
        <v>555</v>
      </c>
      <c r="E140" s="522"/>
      <c r="F140" s="296"/>
    </row>
    <row r="141" spans="1:6" ht="15.75" customHeight="1">
      <c r="A141" s="289"/>
      <c r="B141" s="9"/>
      <c r="C141" s="5" t="s">
        <v>133</v>
      </c>
      <c r="D141" s="77">
        <v>160</v>
      </c>
      <c r="E141" s="8"/>
      <c r="F141" s="291">
        <f>ROUND(D141*E141,2)</f>
        <v>0</v>
      </c>
    </row>
    <row r="142" spans="1:6" ht="81.75" customHeight="1">
      <c r="A142" s="289">
        <v>10</v>
      </c>
      <c r="B142" s="9" t="s">
        <v>556</v>
      </c>
      <c r="E142" s="522"/>
      <c r="F142" s="296"/>
    </row>
    <row r="143" spans="1:6" ht="20.25" customHeight="1">
      <c r="A143" s="289"/>
      <c r="B143" s="9"/>
      <c r="C143" s="5" t="s">
        <v>133</v>
      </c>
      <c r="D143" s="77">
        <v>160</v>
      </c>
      <c r="E143" s="8"/>
      <c r="F143" s="291">
        <f>ROUND(D143*E143,2)</f>
        <v>0</v>
      </c>
    </row>
    <row r="144" spans="1:6" ht="114" customHeight="1">
      <c r="A144" s="289">
        <v>11</v>
      </c>
      <c r="B144" s="9" t="s">
        <v>557</v>
      </c>
      <c r="E144" s="522"/>
      <c r="F144" s="296"/>
    </row>
    <row r="145" spans="1:6" ht="15.75" customHeight="1">
      <c r="A145" s="289"/>
      <c r="B145" s="9"/>
      <c r="C145" s="5" t="s">
        <v>133</v>
      </c>
      <c r="D145" s="77">
        <v>100</v>
      </c>
      <c r="E145" s="8"/>
      <c r="F145" s="291">
        <f>ROUND(D145*E145,2)</f>
        <v>0</v>
      </c>
    </row>
    <row r="146" spans="1:6" ht="93" customHeight="1">
      <c r="A146" s="289">
        <v>12</v>
      </c>
      <c r="B146" s="9" t="s">
        <v>558</v>
      </c>
      <c r="E146" s="522"/>
      <c r="F146" s="296"/>
    </row>
    <row r="147" spans="1:6" ht="15" customHeight="1">
      <c r="A147" s="289"/>
      <c r="B147" s="9"/>
      <c r="C147" s="5" t="s">
        <v>133</v>
      </c>
      <c r="D147" s="77">
        <v>56</v>
      </c>
      <c r="E147" s="8"/>
      <c r="F147" s="291">
        <f>ROUND(D147*E147,2)</f>
        <v>0</v>
      </c>
    </row>
    <row r="148" spans="1:6" ht="15.75">
      <c r="A148" s="305" t="s">
        <v>1</v>
      </c>
      <c r="B148" s="575" t="s">
        <v>46</v>
      </c>
      <c r="C148" s="576"/>
      <c r="D148" s="576"/>
      <c r="E148" s="577"/>
      <c r="F148" s="295">
        <f>SUM(F124:F147)</f>
        <v>0</v>
      </c>
    </row>
    <row r="149" spans="1:6" ht="129" customHeight="1" hidden="1">
      <c r="A149" s="311"/>
      <c r="B149" s="26"/>
      <c r="C149" s="4"/>
      <c r="D149" s="77"/>
      <c r="E149" s="22"/>
      <c r="F149" s="312"/>
    </row>
    <row r="150" spans="1:6" ht="16.5" customHeight="1">
      <c r="A150" s="584"/>
      <c r="B150" s="585"/>
      <c r="C150" s="585"/>
      <c r="D150" s="585"/>
      <c r="E150" s="585"/>
      <c r="F150" s="586"/>
    </row>
    <row r="151" spans="1:6" ht="15.75">
      <c r="A151" s="288" t="s">
        <v>2</v>
      </c>
      <c r="B151" s="578" t="s">
        <v>47</v>
      </c>
      <c r="C151" s="579"/>
      <c r="D151" s="579"/>
      <c r="E151" s="579"/>
      <c r="F151" s="580"/>
    </row>
    <row r="152" spans="1:6" ht="177" customHeight="1">
      <c r="A152" s="289">
        <v>1</v>
      </c>
      <c r="B152" s="9" t="s">
        <v>766</v>
      </c>
      <c r="E152" s="522"/>
      <c r="F152" s="296"/>
    </row>
    <row r="153" spans="1:6" ht="18.75">
      <c r="A153" s="289"/>
      <c r="B153" s="9"/>
      <c r="C153" s="5" t="s">
        <v>211</v>
      </c>
      <c r="D153" s="77">
        <v>1070</v>
      </c>
      <c r="E153" s="8"/>
      <c r="F153" s="291">
        <f>ROUND(D153*E153,2)</f>
        <v>0</v>
      </c>
    </row>
    <row r="154" spans="1:6" ht="126" customHeight="1">
      <c r="A154" s="289">
        <v>2</v>
      </c>
      <c r="B154" s="9" t="s">
        <v>559</v>
      </c>
      <c r="E154" s="522"/>
      <c r="F154" s="296"/>
    </row>
    <row r="155" spans="1:6" ht="18.75">
      <c r="A155" s="289"/>
      <c r="B155" s="9"/>
      <c r="C155" s="5" t="s">
        <v>211</v>
      </c>
      <c r="D155" s="77">
        <v>112</v>
      </c>
      <c r="E155" s="8"/>
      <c r="F155" s="291">
        <f>ROUND(D155*E155,2)</f>
        <v>0</v>
      </c>
    </row>
    <row r="156" spans="1:6" ht="160.5" customHeight="1">
      <c r="A156" s="289">
        <v>3</v>
      </c>
      <c r="B156" s="9" t="s">
        <v>560</v>
      </c>
      <c r="E156" s="522"/>
      <c r="F156" s="296"/>
    </row>
    <row r="157" spans="1:6" ht="18.75">
      <c r="A157" s="289"/>
      <c r="B157" s="9"/>
      <c r="C157" s="5" t="s">
        <v>211</v>
      </c>
      <c r="D157" s="77">
        <v>600</v>
      </c>
      <c r="E157" s="8"/>
      <c r="F157" s="291">
        <f>ROUND(D157*E157,2)</f>
        <v>0</v>
      </c>
    </row>
    <row r="158" spans="1:6" ht="68.25" customHeight="1">
      <c r="A158" s="289">
        <v>4</v>
      </c>
      <c r="B158" s="9" t="s">
        <v>745</v>
      </c>
      <c r="E158" s="522"/>
      <c r="F158" s="296"/>
    </row>
    <row r="159" spans="1:7" ht="18.75">
      <c r="A159" s="304"/>
      <c r="B159" s="20">
        <v>1860</v>
      </c>
      <c r="C159" s="5" t="s">
        <v>211</v>
      </c>
      <c r="D159" s="77">
        <v>1070</v>
      </c>
      <c r="E159" s="8"/>
      <c r="F159" s="291">
        <f>ROUND(D159*E159,2)</f>
        <v>0</v>
      </c>
      <c r="G159" s="177" t="s">
        <v>71</v>
      </c>
    </row>
    <row r="160" spans="1:6" ht="78" customHeight="1">
      <c r="A160" s="289">
        <v>5</v>
      </c>
      <c r="B160" s="9" t="s">
        <v>561</v>
      </c>
      <c r="E160" s="522"/>
      <c r="F160" s="296"/>
    </row>
    <row r="161" spans="1:6" ht="18.75">
      <c r="A161" s="303"/>
      <c r="B161" s="4"/>
      <c r="C161" s="5" t="s">
        <v>211</v>
      </c>
      <c r="D161" s="77">
        <v>995</v>
      </c>
      <c r="E161" s="8"/>
      <c r="F161" s="291">
        <f>ROUND(D161*E161,2)</f>
        <v>0</v>
      </c>
    </row>
    <row r="162" spans="1:6" ht="15.75">
      <c r="A162" s="305" t="s">
        <v>2</v>
      </c>
      <c r="B162" s="575" t="s">
        <v>48</v>
      </c>
      <c r="C162" s="576"/>
      <c r="D162" s="576"/>
      <c r="E162" s="577"/>
      <c r="F162" s="295">
        <f>SUM(F153:F161)</f>
        <v>0</v>
      </c>
    </row>
    <row r="163" spans="1:6" ht="15.75">
      <c r="A163" s="592"/>
      <c r="B163" s="593"/>
      <c r="C163" s="593"/>
      <c r="D163" s="593"/>
      <c r="E163" s="593"/>
      <c r="F163" s="594"/>
    </row>
    <row r="164" spans="1:6" ht="15.75">
      <c r="A164" s="288" t="s">
        <v>3</v>
      </c>
      <c r="B164" s="578" t="s">
        <v>49</v>
      </c>
      <c r="C164" s="579"/>
      <c r="D164" s="579"/>
      <c r="E164" s="579"/>
      <c r="F164" s="580"/>
    </row>
    <row r="165" spans="1:6" ht="195" customHeight="1">
      <c r="A165" s="289">
        <v>1</v>
      </c>
      <c r="B165" s="9" t="s">
        <v>562</v>
      </c>
      <c r="E165" s="522"/>
      <c r="F165" s="296"/>
    </row>
    <row r="166" spans="1:6" ht="21" customHeight="1">
      <c r="A166" s="289"/>
      <c r="B166" s="9"/>
      <c r="C166" s="5" t="s">
        <v>211</v>
      </c>
      <c r="D166" s="77">
        <v>640</v>
      </c>
      <c r="E166" s="8"/>
      <c r="F166" s="291">
        <f>ROUND(D166*E166,2)</f>
        <v>0</v>
      </c>
    </row>
    <row r="167" spans="1:6" ht="202.5" customHeight="1">
      <c r="A167" s="289">
        <v>2</v>
      </c>
      <c r="B167" s="9" t="s">
        <v>563</v>
      </c>
      <c r="E167" s="522"/>
      <c r="F167" s="296"/>
    </row>
    <row r="168" spans="1:6" ht="18" customHeight="1">
      <c r="A168" s="289"/>
      <c r="B168" s="9"/>
      <c r="C168" s="5" t="s">
        <v>211</v>
      </c>
      <c r="D168" s="77">
        <v>1236</v>
      </c>
      <c r="E168" s="8"/>
      <c r="F168" s="291">
        <f>ROUND(D168*E168,2)</f>
        <v>0</v>
      </c>
    </row>
    <row r="169" spans="1:6" ht="114" customHeight="1">
      <c r="A169" s="289">
        <v>3</v>
      </c>
      <c r="B169" s="9" t="s">
        <v>564</v>
      </c>
      <c r="E169" s="522"/>
      <c r="F169" s="296"/>
    </row>
    <row r="170" spans="1:6" ht="18.75">
      <c r="A170" s="313"/>
      <c r="B170" s="14"/>
      <c r="C170" s="5" t="s">
        <v>211</v>
      </c>
      <c r="D170" s="77">
        <v>98</v>
      </c>
      <c r="E170" s="8"/>
      <c r="F170" s="291">
        <f>ROUND(D170*E170,2)</f>
        <v>0</v>
      </c>
    </row>
    <row r="171" spans="1:6" ht="72" customHeight="1">
      <c r="A171" s="289">
        <v>4</v>
      </c>
      <c r="B171" s="9" t="s">
        <v>565</v>
      </c>
      <c r="C171" s="15"/>
      <c r="D171" s="184"/>
      <c r="E171" s="17"/>
      <c r="F171" s="291"/>
    </row>
    <row r="172" spans="1:6" ht="15.75">
      <c r="A172" s="304"/>
      <c r="B172" s="19" t="s">
        <v>37</v>
      </c>
      <c r="C172" s="5" t="s">
        <v>133</v>
      </c>
      <c r="D172" s="185">
        <v>67</v>
      </c>
      <c r="E172" s="8"/>
      <c r="F172" s="291">
        <f>ROUND(D172*E172,2)</f>
        <v>0</v>
      </c>
    </row>
    <row r="173" spans="1:6" ht="15.75">
      <c r="A173" s="309"/>
      <c r="B173" s="19" t="s">
        <v>38</v>
      </c>
      <c r="C173" s="5" t="s">
        <v>133</v>
      </c>
      <c r="D173" s="185">
        <v>95</v>
      </c>
      <c r="E173" s="8"/>
      <c r="F173" s="291">
        <f>ROUND(D173*E173,2)</f>
        <v>0</v>
      </c>
    </row>
    <row r="174" spans="1:6" ht="15.75">
      <c r="A174" s="309"/>
      <c r="B174" s="19"/>
      <c r="C174" s="5"/>
      <c r="D174" s="185"/>
      <c r="E174" s="8"/>
      <c r="F174" s="291"/>
    </row>
    <row r="175" spans="1:6" ht="112.5" customHeight="1">
      <c r="A175" s="289">
        <v>5</v>
      </c>
      <c r="B175" s="9" t="s">
        <v>566</v>
      </c>
      <c r="E175" s="522"/>
      <c r="F175" s="296"/>
    </row>
    <row r="176" spans="1:6" ht="18.75">
      <c r="A176" s="289"/>
      <c r="B176" s="9"/>
      <c r="C176" s="5" t="s">
        <v>211</v>
      </c>
      <c r="D176" s="77">
        <v>37</v>
      </c>
      <c r="E176" s="8"/>
      <c r="F176" s="291">
        <f>ROUND(D176*E176,2)</f>
        <v>0</v>
      </c>
    </row>
    <row r="177" spans="1:7" s="1" customFormat="1" ht="143.25" customHeight="1">
      <c r="A177" s="300">
        <v>6</v>
      </c>
      <c r="B177" s="34" t="s">
        <v>567</v>
      </c>
      <c r="D177" s="181"/>
      <c r="E177" s="523"/>
      <c r="F177" s="301"/>
      <c r="G177" s="178"/>
    </row>
    <row r="178" spans="1:7" s="1" customFormat="1" ht="18.75">
      <c r="A178" s="300"/>
      <c r="B178" s="34" t="s">
        <v>642</v>
      </c>
      <c r="C178" s="35" t="s">
        <v>211</v>
      </c>
      <c r="D178" s="176">
        <v>590</v>
      </c>
      <c r="E178" s="39"/>
      <c r="F178" s="302">
        <f>ROUND(D178*E178,2)</f>
        <v>0</v>
      </c>
      <c r="G178" s="178"/>
    </row>
    <row r="179" spans="1:7" s="1" customFormat="1" ht="18.75">
      <c r="A179" s="300"/>
      <c r="B179" s="34" t="s">
        <v>568</v>
      </c>
      <c r="C179" s="35" t="s">
        <v>211</v>
      </c>
      <c r="D179" s="176">
        <v>280</v>
      </c>
      <c r="E179" s="39"/>
      <c r="F179" s="302">
        <f>ROUND(D179*E179,2)</f>
        <v>0</v>
      </c>
      <c r="G179" s="178"/>
    </row>
    <row r="180" spans="1:6" ht="87.75" customHeight="1">
      <c r="A180" s="289">
        <v>7</v>
      </c>
      <c r="B180" s="9" t="s">
        <v>569</v>
      </c>
      <c r="E180" s="522"/>
      <c r="F180" s="296"/>
    </row>
    <row r="181" spans="1:6" ht="18.75">
      <c r="A181" s="289"/>
      <c r="B181" s="9"/>
      <c r="C181" s="5" t="s">
        <v>211</v>
      </c>
      <c r="D181" s="77">
        <v>60</v>
      </c>
      <c r="E181" s="8"/>
      <c r="F181" s="291">
        <f>ROUND(D181*E181,2)</f>
        <v>0</v>
      </c>
    </row>
    <row r="182" spans="1:6" ht="15.75" customHeight="1">
      <c r="A182" s="581"/>
      <c r="B182" s="582"/>
      <c r="C182" s="582"/>
      <c r="D182" s="767"/>
      <c r="E182" s="582"/>
      <c r="F182" s="583"/>
    </row>
    <row r="183" spans="1:6" ht="15.75">
      <c r="A183" s="305" t="s">
        <v>3</v>
      </c>
      <c r="B183" s="575" t="s">
        <v>50</v>
      </c>
      <c r="C183" s="576"/>
      <c r="D183" s="576"/>
      <c r="E183" s="577"/>
      <c r="F183" s="295">
        <f>SUM(F166:F181)</f>
        <v>0</v>
      </c>
    </row>
    <row r="184" spans="1:6" ht="15.75">
      <c r="A184" s="592"/>
      <c r="B184" s="593"/>
      <c r="C184" s="593"/>
      <c r="D184" s="593"/>
      <c r="E184" s="593"/>
      <c r="F184" s="594"/>
    </row>
    <row r="185" spans="1:6" ht="15.75">
      <c r="A185" s="288" t="s">
        <v>4</v>
      </c>
      <c r="B185" s="578" t="s">
        <v>51</v>
      </c>
      <c r="C185" s="579"/>
      <c r="D185" s="579"/>
      <c r="E185" s="579"/>
      <c r="F185" s="580"/>
    </row>
    <row r="186" spans="1:6" ht="243.75" customHeight="1">
      <c r="A186" s="289">
        <v>1</v>
      </c>
      <c r="B186" s="9" t="s">
        <v>570</v>
      </c>
      <c r="E186" s="522"/>
      <c r="F186" s="296"/>
    </row>
    <row r="187" spans="1:6" ht="18.75">
      <c r="A187" s="289"/>
      <c r="B187" s="121" t="s">
        <v>571</v>
      </c>
      <c r="C187" s="5" t="s">
        <v>211</v>
      </c>
      <c r="D187" s="77">
        <v>130</v>
      </c>
      <c r="E187" s="8"/>
      <c r="F187" s="291">
        <f>ROUND(D187*E187,2)</f>
        <v>0</v>
      </c>
    </row>
    <row r="188" spans="1:6" ht="18.75">
      <c r="A188" s="289"/>
      <c r="B188" s="121" t="s">
        <v>572</v>
      </c>
      <c r="C188" s="5" t="s">
        <v>573</v>
      </c>
      <c r="D188" s="77">
        <v>55</v>
      </c>
      <c r="E188" s="8"/>
      <c r="F188" s="291">
        <f>ROUND(D188*E188,2)</f>
        <v>0</v>
      </c>
    </row>
    <row r="189" spans="1:6" ht="216" customHeight="1">
      <c r="A189" s="289">
        <v>2</v>
      </c>
      <c r="B189" s="9" t="s">
        <v>574</v>
      </c>
      <c r="E189" s="522"/>
      <c r="F189" s="296"/>
    </row>
    <row r="190" spans="1:6" ht="18.75">
      <c r="A190" s="289"/>
      <c r="B190" s="121" t="s">
        <v>571</v>
      </c>
      <c r="C190" s="5" t="s">
        <v>211</v>
      </c>
      <c r="D190" s="77">
        <v>200</v>
      </c>
      <c r="E190" s="8"/>
      <c r="F190" s="291">
        <f>ROUND(D190*E190,2)</f>
        <v>0</v>
      </c>
    </row>
    <row r="191" spans="1:6" ht="18.75">
      <c r="A191" s="289"/>
      <c r="B191" s="121" t="s">
        <v>572</v>
      </c>
      <c r="C191" s="5" t="s">
        <v>573</v>
      </c>
      <c r="D191" s="77">
        <v>35</v>
      </c>
      <c r="E191" s="8"/>
      <c r="F191" s="291">
        <f>ROUND(D191*E191,2)</f>
        <v>0</v>
      </c>
    </row>
    <row r="192" spans="1:6" ht="193.5" customHeight="1">
      <c r="A192" s="289">
        <v>3</v>
      </c>
      <c r="B192" s="9" t="s">
        <v>575</v>
      </c>
      <c r="E192" s="522"/>
      <c r="F192" s="296"/>
    </row>
    <row r="193" spans="1:6" ht="18.75">
      <c r="A193" s="289"/>
      <c r="B193" s="121"/>
      <c r="C193" s="5" t="s">
        <v>211</v>
      </c>
      <c r="D193" s="77">
        <v>111</v>
      </c>
      <c r="E193" s="8"/>
      <c r="F193" s="291">
        <f>ROUND(D193*E193,2)</f>
        <v>0</v>
      </c>
    </row>
    <row r="194" spans="1:6" ht="15.75">
      <c r="A194" s="289"/>
      <c r="B194" s="121"/>
      <c r="C194" s="126"/>
      <c r="E194" s="36"/>
      <c r="F194" s="314"/>
    </row>
    <row r="195" spans="1:6" ht="113.25" customHeight="1">
      <c r="A195" s="289">
        <v>4</v>
      </c>
      <c r="B195" s="9" t="s">
        <v>576</v>
      </c>
      <c r="E195" s="522"/>
      <c r="F195" s="296"/>
    </row>
    <row r="196" spans="1:6" ht="15.75">
      <c r="A196" s="289"/>
      <c r="B196" s="9"/>
      <c r="C196" s="5" t="s">
        <v>133</v>
      </c>
      <c r="D196" s="77">
        <v>19.5</v>
      </c>
      <c r="E196" s="8"/>
      <c r="F196" s="291">
        <f>ROUND(D196*E196,2)</f>
        <v>0</v>
      </c>
    </row>
    <row r="197" spans="1:6" ht="158.25" customHeight="1">
      <c r="A197" s="289">
        <v>5</v>
      </c>
      <c r="B197" s="9" t="s">
        <v>577</v>
      </c>
      <c r="E197" s="522"/>
      <c r="F197" s="296"/>
    </row>
    <row r="198" spans="1:6" ht="18.75">
      <c r="A198" s="289"/>
      <c r="B198" s="9"/>
      <c r="C198" s="5" t="s">
        <v>211</v>
      </c>
      <c r="D198" s="77">
        <v>37</v>
      </c>
      <c r="E198" s="8"/>
      <c r="F198" s="291">
        <f>ROUND(D198*E198,2)</f>
        <v>0</v>
      </c>
    </row>
    <row r="199" spans="1:6" ht="192" customHeight="1">
      <c r="A199" s="289">
        <v>6</v>
      </c>
      <c r="B199" s="9" t="s">
        <v>578</v>
      </c>
      <c r="E199" s="522"/>
      <c r="F199" s="296"/>
    </row>
    <row r="200" spans="1:6" ht="18.75">
      <c r="A200" s="289"/>
      <c r="B200" s="9"/>
      <c r="C200" s="5" t="s">
        <v>211</v>
      </c>
      <c r="D200" s="77">
        <v>76</v>
      </c>
      <c r="E200" s="8"/>
      <c r="F200" s="291">
        <f>ROUND(D200*E200,2)</f>
        <v>0</v>
      </c>
    </row>
    <row r="201" spans="1:6" ht="159" customHeight="1">
      <c r="A201" s="289">
        <v>7</v>
      </c>
      <c r="B201" s="9" t="s">
        <v>579</v>
      </c>
      <c r="E201" s="522"/>
      <c r="F201" s="296"/>
    </row>
    <row r="202" spans="1:6" ht="18.75">
      <c r="A202" s="289"/>
      <c r="B202" s="9"/>
      <c r="C202" s="5" t="s">
        <v>211</v>
      </c>
      <c r="D202" s="77">
        <v>130</v>
      </c>
      <c r="E202" s="8"/>
      <c r="F202" s="291">
        <f>ROUND(D202*E202,2)</f>
        <v>0</v>
      </c>
    </row>
    <row r="203" spans="1:6" ht="171.75" customHeight="1">
      <c r="A203" s="289">
        <v>8</v>
      </c>
      <c r="B203" s="9" t="s">
        <v>580</v>
      </c>
      <c r="E203" s="522"/>
      <c r="F203" s="296"/>
    </row>
    <row r="204" spans="1:6" ht="18.75">
      <c r="A204" s="289"/>
      <c r="B204" s="9"/>
      <c r="C204" s="5" t="s">
        <v>211</v>
      </c>
      <c r="D204" s="77">
        <v>650</v>
      </c>
      <c r="E204" s="8"/>
      <c r="F204" s="291">
        <f>ROUND(D204*E204,2)</f>
        <v>0</v>
      </c>
    </row>
    <row r="205" spans="1:6" ht="15.75">
      <c r="A205" s="305" t="s">
        <v>4</v>
      </c>
      <c r="B205" s="575" t="s">
        <v>52</v>
      </c>
      <c r="C205" s="576"/>
      <c r="D205" s="576"/>
      <c r="E205" s="577"/>
      <c r="F205" s="295">
        <f>SUM(F187:F204)</f>
        <v>0</v>
      </c>
    </row>
    <row r="206" spans="1:6" ht="15.75">
      <c r="A206" s="592"/>
      <c r="B206" s="593"/>
      <c r="C206" s="593"/>
      <c r="D206" s="593"/>
      <c r="E206" s="593"/>
      <c r="F206" s="594"/>
    </row>
    <row r="207" spans="1:6" ht="15.75">
      <c r="A207" s="288" t="s">
        <v>5</v>
      </c>
      <c r="B207" s="578" t="s">
        <v>53</v>
      </c>
      <c r="C207" s="579"/>
      <c r="D207" s="579"/>
      <c r="E207" s="579"/>
      <c r="F207" s="580"/>
    </row>
    <row r="208" spans="1:6" ht="165.75" customHeight="1">
      <c r="A208" s="289">
        <v>1</v>
      </c>
      <c r="B208" s="9" t="s">
        <v>767</v>
      </c>
      <c r="C208" s="5"/>
      <c r="D208" s="77"/>
      <c r="E208" s="22"/>
      <c r="F208" s="291"/>
    </row>
    <row r="209" spans="1:6" ht="15.75">
      <c r="A209" s="304"/>
      <c r="B209" s="19"/>
      <c r="C209" s="32"/>
      <c r="D209" s="185"/>
      <c r="E209" s="11"/>
      <c r="F209" s="291"/>
    </row>
    <row r="210" spans="1:7" s="1" customFormat="1" ht="15.75">
      <c r="A210" s="315"/>
      <c r="B210" s="112" t="s">
        <v>54</v>
      </c>
      <c r="C210" s="113"/>
      <c r="D210" s="187"/>
      <c r="E210" s="40"/>
      <c r="F210" s="302"/>
      <c r="G210" s="178"/>
    </row>
    <row r="211" spans="1:7" s="1" customFormat="1" ht="46.5" customHeight="1">
      <c r="A211" s="315"/>
      <c r="B211" s="112" t="s">
        <v>581</v>
      </c>
      <c r="C211" s="113"/>
      <c r="D211" s="187"/>
      <c r="E211" s="40"/>
      <c r="F211" s="302"/>
      <c r="G211" s="178"/>
    </row>
    <row r="212" spans="1:7" s="1" customFormat="1" ht="14.25" customHeight="1">
      <c r="A212" s="315"/>
      <c r="B212" s="112"/>
      <c r="C212" s="113"/>
      <c r="D212" s="187"/>
      <c r="E212" s="40"/>
      <c r="F212" s="302"/>
      <c r="G212" s="178"/>
    </row>
    <row r="213" spans="1:7" s="1" customFormat="1" ht="180.75" customHeight="1">
      <c r="A213" s="315"/>
      <c r="B213" s="114" t="s">
        <v>768</v>
      </c>
      <c r="C213" s="113"/>
      <c r="D213" s="187"/>
      <c r="E213" s="40"/>
      <c r="F213" s="302"/>
      <c r="G213" s="178"/>
    </row>
    <row r="214" spans="1:7" s="1" customFormat="1" ht="119.25" customHeight="1">
      <c r="A214" s="315"/>
      <c r="B214" s="115" t="s">
        <v>769</v>
      </c>
      <c r="C214" s="113"/>
      <c r="D214" s="187"/>
      <c r="E214" s="40"/>
      <c r="F214" s="302"/>
      <c r="G214" s="178"/>
    </row>
    <row r="215" spans="1:7" s="1" customFormat="1" ht="27" customHeight="1">
      <c r="A215" s="315"/>
      <c r="B215" s="114" t="s">
        <v>582</v>
      </c>
      <c r="C215" s="113"/>
      <c r="D215" s="187"/>
      <c r="E215" s="40"/>
      <c r="F215" s="302"/>
      <c r="G215" s="178"/>
    </row>
    <row r="216" spans="1:7" s="1" customFormat="1" ht="24.75" customHeight="1">
      <c r="A216" s="315"/>
      <c r="B216" s="114" t="s">
        <v>72</v>
      </c>
      <c r="C216" s="113"/>
      <c r="D216" s="187"/>
      <c r="E216" s="40"/>
      <c r="F216" s="302"/>
      <c r="G216" s="178"/>
    </row>
    <row r="217" spans="1:7" s="1" customFormat="1" ht="24" customHeight="1">
      <c r="A217" s="315"/>
      <c r="B217" s="114" t="s">
        <v>583</v>
      </c>
      <c r="C217" s="113"/>
      <c r="D217" s="187"/>
      <c r="E217" s="40"/>
      <c r="F217" s="302"/>
      <c r="G217" s="178"/>
    </row>
    <row r="218" spans="1:7" s="1" customFormat="1" ht="24" customHeight="1">
      <c r="A218" s="315"/>
      <c r="B218" s="114" t="s">
        <v>584</v>
      </c>
      <c r="C218" s="113"/>
      <c r="D218" s="187"/>
      <c r="E218" s="40"/>
      <c r="F218" s="302"/>
      <c r="G218" s="178"/>
    </row>
    <row r="219" spans="1:7" s="1" customFormat="1" ht="23.25" customHeight="1">
      <c r="A219" s="315"/>
      <c r="B219" s="114" t="s">
        <v>73</v>
      </c>
      <c r="C219" s="113"/>
      <c r="D219" s="187"/>
      <c r="E219" s="40"/>
      <c r="F219" s="302"/>
      <c r="G219" s="178"/>
    </row>
    <row r="220" spans="1:7" s="1" customFormat="1" ht="22.5" customHeight="1">
      <c r="A220" s="315"/>
      <c r="B220" s="114" t="s">
        <v>74</v>
      </c>
      <c r="C220" s="113"/>
      <c r="D220" s="176"/>
      <c r="E220" s="118"/>
      <c r="F220" s="316"/>
      <c r="G220" s="178"/>
    </row>
    <row r="221" spans="1:7" s="1" customFormat="1" ht="16.5" customHeight="1">
      <c r="A221" s="315"/>
      <c r="B221" s="114"/>
      <c r="C221" s="35"/>
      <c r="D221" s="176"/>
      <c r="E221" s="118"/>
      <c r="F221" s="316"/>
      <c r="G221" s="178"/>
    </row>
    <row r="222" spans="1:7" s="1" customFormat="1" ht="24.75" customHeight="1">
      <c r="A222" s="315"/>
      <c r="B222" s="114" t="s">
        <v>56</v>
      </c>
      <c r="C222" s="35" t="s">
        <v>211</v>
      </c>
      <c r="D222" s="187">
        <v>100</v>
      </c>
      <c r="E222" s="39"/>
      <c r="F222" s="302">
        <f>ROUND(D222*E222,2)</f>
        <v>0</v>
      </c>
      <c r="G222" s="178"/>
    </row>
    <row r="223" spans="1:7" s="1" customFormat="1" ht="15.75">
      <c r="A223" s="315"/>
      <c r="B223" s="114"/>
      <c r="C223" s="113"/>
      <c r="D223" s="187"/>
      <c r="E223" s="40"/>
      <c r="F223" s="302"/>
      <c r="G223" s="178"/>
    </row>
    <row r="224" spans="1:6" ht="15.75">
      <c r="A224" s="304"/>
      <c r="B224" s="6" t="s">
        <v>57</v>
      </c>
      <c r="C224" s="32"/>
      <c r="D224" s="185"/>
      <c r="E224" s="11"/>
      <c r="F224" s="291"/>
    </row>
    <row r="225" spans="1:6" ht="63" customHeight="1">
      <c r="A225" s="304"/>
      <c r="B225" s="6" t="s">
        <v>585</v>
      </c>
      <c r="C225" s="32"/>
      <c r="D225" s="185"/>
      <c r="E225" s="11"/>
      <c r="F225" s="291"/>
    </row>
    <row r="226" spans="1:7" s="27" customFormat="1" ht="206.25" customHeight="1">
      <c r="A226" s="304"/>
      <c r="B226" s="6" t="s">
        <v>770</v>
      </c>
      <c r="C226" s="32"/>
      <c r="D226" s="185"/>
      <c r="E226" s="11"/>
      <c r="F226" s="291"/>
      <c r="G226" s="177"/>
    </row>
    <row r="227" spans="1:7" s="27" customFormat="1" ht="76.5" customHeight="1">
      <c r="A227" s="304"/>
      <c r="B227" s="6" t="s">
        <v>586</v>
      </c>
      <c r="C227" s="32"/>
      <c r="D227" s="185"/>
      <c r="E227" s="11"/>
      <c r="F227" s="291"/>
      <c r="G227" s="177"/>
    </row>
    <row r="228" spans="1:6" ht="15.75">
      <c r="A228" s="304"/>
      <c r="B228" s="6"/>
      <c r="C228" s="32"/>
      <c r="D228" s="185"/>
      <c r="E228" s="11"/>
      <c r="F228" s="291"/>
    </row>
    <row r="229" spans="1:6" ht="21" customHeight="1">
      <c r="A229" s="304"/>
      <c r="B229" s="6" t="s">
        <v>582</v>
      </c>
      <c r="C229" s="32"/>
      <c r="D229" s="185"/>
      <c r="E229" s="11"/>
      <c r="F229" s="291"/>
    </row>
    <row r="230" spans="1:6" ht="21" customHeight="1">
      <c r="A230" s="304"/>
      <c r="B230" s="6" t="s">
        <v>75</v>
      </c>
      <c r="C230" s="32"/>
      <c r="D230" s="185"/>
      <c r="E230" s="11"/>
      <c r="F230" s="291"/>
    </row>
    <row r="231" spans="1:6" ht="22.5" customHeight="1">
      <c r="A231" s="304"/>
      <c r="B231" s="6" t="s">
        <v>76</v>
      </c>
      <c r="C231" s="32"/>
      <c r="D231" s="185"/>
      <c r="E231" s="11"/>
      <c r="F231" s="291"/>
    </row>
    <row r="232" spans="1:6" ht="22.5" customHeight="1">
      <c r="A232" s="304"/>
      <c r="B232" s="6" t="s">
        <v>584</v>
      </c>
      <c r="C232" s="32"/>
      <c r="D232" s="185"/>
      <c r="E232" s="11"/>
      <c r="F232" s="291"/>
    </row>
    <row r="233" spans="1:6" ht="22.5" customHeight="1">
      <c r="A233" s="304"/>
      <c r="B233" s="6" t="s">
        <v>73</v>
      </c>
      <c r="C233" s="32"/>
      <c r="D233" s="185"/>
      <c r="E233" s="11"/>
      <c r="F233" s="291"/>
    </row>
    <row r="234" spans="1:6" ht="23.25" customHeight="1">
      <c r="A234" s="304"/>
      <c r="B234" s="6" t="s">
        <v>74</v>
      </c>
      <c r="C234" s="32"/>
      <c r="D234" s="77"/>
      <c r="E234" s="525"/>
      <c r="F234" s="317"/>
    </row>
    <row r="235" spans="1:6" ht="15.75" customHeight="1">
      <c r="A235" s="304"/>
      <c r="B235" s="6"/>
      <c r="C235" s="4"/>
      <c r="D235" s="77"/>
      <c r="E235" s="525"/>
      <c r="F235" s="317"/>
    </row>
    <row r="236" spans="1:6" ht="27.75" customHeight="1">
      <c r="A236" s="318"/>
      <c r="B236" s="6" t="s">
        <v>587</v>
      </c>
      <c r="C236" s="5" t="s">
        <v>211</v>
      </c>
      <c r="D236" s="185">
        <v>180</v>
      </c>
      <c r="E236" s="8"/>
      <c r="F236" s="291">
        <f>ROUND(D236*E236,2)</f>
        <v>0</v>
      </c>
    </row>
    <row r="237" spans="1:6" ht="15" customHeight="1">
      <c r="A237" s="304"/>
      <c r="B237" s="6"/>
      <c r="C237" s="32"/>
      <c r="D237" s="185"/>
      <c r="E237" s="11"/>
      <c r="F237" s="291"/>
    </row>
    <row r="238" spans="1:6" ht="15.75">
      <c r="A238" s="304"/>
      <c r="B238" s="6" t="s">
        <v>58</v>
      </c>
      <c r="C238" s="32"/>
      <c r="D238" s="185"/>
      <c r="E238" s="11"/>
      <c r="F238" s="291"/>
    </row>
    <row r="239" spans="1:6" ht="23.25" customHeight="1">
      <c r="A239" s="304"/>
      <c r="B239" s="6" t="s">
        <v>59</v>
      </c>
      <c r="C239" s="32"/>
      <c r="D239" s="185"/>
      <c r="E239" s="11"/>
      <c r="F239" s="291"/>
    </row>
    <row r="240" spans="1:6" ht="210" customHeight="1">
      <c r="A240" s="304"/>
      <c r="B240" s="9" t="s">
        <v>771</v>
      </c>
      <c r="C240" s="32"/>
      <c r="D240" s="185"/>
      <c r="E240" s="11"/>
      <c r="F240" s="291"/>
    </row>
    <row r="241" spans="1:6" ht="15.75" customHeight="1">
      <c r="A241" s="304"/>
      <c r="B241" s="6"/>
      <c r="C241" s="32"/>
      <c r="D241" s="185"/>
      <c r="E241" s="11"/>
      <c r="F241" s="291"/>
    </row>
    <row r="242" spans="1:6" ht="22.5" customHeight="1">
      <c r="A242" s="304"/>
      <c r="B242" s="6" t="s">
        <v>582</v>
      </c>
      <c r="C242" s="32"/>
      <c r="D242" s="185"/>
      <c r="E242" s="11"/>
      <c r="F242" s="291"/>
    </row>
    <row r="243" spans="1:6" ht="21" customHeight="1">
      <c r="A243" s="304"/>
      <c r="B243" s="6" t="s">
        <v>77</v>
      </c>
      <c r="C243" s="32"/>
      <c r="D243" s="185"/>
      <c r="E243" s="11"/>
      <c r="F243" s="291"/>
    </row>
    <row r="244" spans="1:6" ht="21.75" customHeight="1">
      <c r="A244" s="304"/>
      <c r="B244" s="6" t="s">
        <v>588</v>
      </c>
      <c r="C244" s="32"/>
      <c r="D244" s="185"/>
      <c r="E244" s="11"/>
      <c r="F244" s="291"/>
    </row>
    <row r="245" spans="1:6" ht="18.75" customHeight="1">
      <c r="A245" s="304"/>
      <c r="B245" s="6" t="s">
        <v>589</v>
      </c>
      <c r="C245" s="32"/>
      <c r="D245" s="185"/>
      <c r="E245" s="11"/>
      <c r="F245" s="291"/>
    </row>
    <row r="246" spans="1:6" ht="21" customHeight="1">
      <c r="A246" s="304"/>
      <c r="B246" s="6" t="s">
        <v>78</v>
      </c>
      <c r="C246" s="32"/>
      <c r="D246" s="77"/>
      <c r="E246" s="11"/>
      <c r="F246" s="291"/>
    </row>
    <row r="247" spans="1:6" ht="22.5" customHeight="1">
      <c r="A247" s="304"/>
      <c r="B247" s="6" t="s">
        <v>74</v>
      </c>
      <c r="C247" s="32"/>
      <c r="D247" s="77"/>
      <c r="E247" s="11"/>
      <c r="F247" s="291"/>
    </row>
    <row r="248" spans="1:7" ht="29.25" customHeight="1">
      <c r="A248" s="304"/>
      <c r="B248" s="6" t="s">
        <v>56</v>
      </c>
      <c r="C248" s="5" t="s">
        <v>211</v>
      </c>
      <c r="D248" s="185">
        <v>130</v>
      </c>
      <c r="E248" s="8"/>
      <c r="F248" s="291">
        <f>ROUND(D248*E248,2)</f>
        <v>0</v>
      </c>
      <c r="G248" s="179"/>
    </row>
    <row r="249" spans="1:6" ht="15.75">
      <c r="A249" s="309"/>
      <c r="B249" s="26"/>
      <c r="C249" s="4"/>
      <c r="D249" s="185"/>
      <c r="E249" s="11"/>
      <c r="F249" s="291"/>
    </row>
    <row r="250" spans="1:7" s="1" customFormat="1" ht="15.75">
      <c r="A250" s="315"/>
      <c r="B250" s="114" t="s">
        <v>651</v>
      </c>
      <c r="C250" s="113"/>
      <c r="D250" s="187"/>
      <c r="E250" s="40"/>
      <c r="F250" s="302"/>
      <c r="G250" s="178"/>
    </row>
    <row r="251" spans="1:7" s="1" customFormat="1" ht="17.25" customHeight="1">
      <c r="A251" s="315"/>
      <c r="B251" s="114" t="s">
        <v>652</v>
      </c>
      <c r="C251" s="113"/>
      <c r="D251" s="187"/>
      <c r="E251" s="40"/>
      <c r="F251" s="302"/>
      <c r="G251" s="178"/>
    </row>
    <row r="252" spans="1:7" s="1" customFormat="1" ht="231" customHeight="1">
      <c r="A252" s="315"/>
      <c r="B252" s="34" t="s">
        <v>653</v>
      </c>
      <c r="C252" s="113"/>
      <c r="D252" s="187"/>
      <c r="E252" s="40"/>
      <c r="F252" s="302"/>
      <c r="G252" s="178"/>
    </row>
    <row r="253" spans="1:7" s="1" customFormat="1" ht="15.75" customHeight="1">
      <c r="A253" s="315"/>
      <c r="B253" s="114"/>
      <c r="C253" s="113"/>
      <c r="D253" s="187"/>
      <c r="E253" s="40"/>
      <c r="F253" s="302"/>
      <c r="G253" s="178"/>
    </row>
    <row r="254" spans="1:7" s="1" customFormat="1" ht="22.5" customHeight="1">
      <c r="A254" s="315"/>
      <c r="B254" s="114" t="s">
        <v>582</v>
      </c>
      <c r="C254" s="113"/>
      <c r="D254" s="187"/>
      <c r="E254" s="40"/>
      <c r="F254" s="302"/>
      <c r="G254" s="178"/>
    </row>
    <row r="255" spans="1:7" s="1" customFormat="1" ht="22.5" customHeight="1">
      <c r="A255" s="315"/>
      <c r="B255" s="34" t="s">
        <v>654</v>
      </c>
      <c r="C255" s="113"/>
      <c r="D255" s="187"/>
      <c r="E255" s="40"/>
      <c r="F255" s="302"/>
      <c r="G255" s="178"/>
    </row>
    <row r="256" spans="1:7" s="1" customFormat="1" ht="21.75" customHeight="1">
      <c r="A256" s="315"/>
      <c r="B256" s="114" t="s">
        <v>588</v>
      </c>
      <c r="C256" s="113"/>
      <c r="D256" s="187"/>
      <c r="E256" s="40"/>
      <c r="F256" s="302"/>
      <c r="G256" s="178"/>
    </row>
    <row r="257" spans="1:7" s="1" customFormat="1" ht="20.25" customHeight="1">
      <c r="A257" s="315"/>
      <c r="B257" s="114" t="s">
        <v>655</v>
      </c>
      <c r="C257" s="113"/>
      <c r="D257" s="176"/>
      <c r="E257" s="40"/>
      <c r="F257" s="302"/>
      <c r="G257" s="178"/>
    </row>
    <row r="258" spans="1:7" s="1" customFormat="1" ht="30" customHeight="1">
      <c r="A258" s="315"/>
      <c r="B258" s="114" t="s">
        <v>656</v>
      </c>
      <c r="C258" s="5" t="s">
        <v>211</v>
      </c>
      <c r="D258" s="187">
        <v>304</v>
      </c>
      <c r="E258" s="39"/>
      <c r="F258" s="302">
        <f>ROUND(D258*E258,2)</f>
        <v>0</v>
      </c>
      <c r="G258" s="179"/>
    </row>
    <row r="259" spans="1:7" s="1" customFormat="1" ht="15.75">
      <c r="A259" s="319"/>
      <c r="B259" s="115"/>
      <c r="C259" s="44"/>
      <c r="D259" s="187"/>
      <c r="E259" s="40"/>
      <c r="F259" s="302"/>
      <c r="G259" s="178"/>
    </row>
    <row r="260" spans="1:7" s="1" customFormat="1" ht="228" customHeight="1">
      <c r="A260" s="320">
        <v>2</v>
      </c>
      <c r="B260" s="34" t="s">
        <v>590</v>
      </c>
      <c r="C260" s="34"/>
      <c r="D260" s="182"/>
      <c r="E260" s="526"/>
      <c r="F260" s="321"/>
      <c r="G260" s="178"/>
    </row>
    <row r="261" spans="1:7" s="1" customFormat="1" ht="78" customHeight="1">
      <c r="A261" s="320"/>
      <c r="B261" s="34" t="s">
        <v>772</v>
      </c>
      <c r="C261" s="34"/>
      <c r="D261" s="182"/>
      <c r="E261" s="526"/>
      <c r="F261" s="321"/>
      <c r="G261" s="178"/>
    </row>
    <row r="262" spans="1:7" s="1" customFormat="1" ht="72.75" customHeight="1">
      <c r="A262" s="322"/>
      <c r="B262" s="34" t="s">
        <v>82</v>
      </c>
      <c r="C262" s="35" t="s">
        <v>211</v>
      </c>
      <c r="D262" s="187">
        <v>200</v>
      </c>
      <c r="E262" s="39"/>
      <c r="F262" s="302">
        <f>ROUND(D262*E262,2)</f>
        <v>0</v>
      </c>
      <c r="G262" s="178"/>
    </row>
    <row r="263" spans="1:7" s="1" customFormat="1" ht="13.5" customHeight="1">
      <c r="A263" s="322"/>
      <c r="B263" s="34"/>
      <c r="C263" s="113"/>
      <c r="D263" s="187"/>
      <c r="E263" s="40"/>
      <c r="F263" s="302"/>
      <c r="G263" s="178"/>
    </row>
    <row r="264" spans="1:7" s="1" customFormat="1" ht="279" customHeight="1">
      <c r="A264" s="320"/>
      <c r="B264" s="34" t="s">
        <v>650</v>
      </c>
      <c r="C264" s="34"/>
      <c r="D264" s="182"/>
      <c r="E264" s="526"/>
      <c r="F264" s="321"/>
      <c r="G264" s="178"/>
    </row>
    <row r="265" spans="1:7" s="1" customFormat="1" ht="96.75" customHeight="1">
      <c r="A265" s="322"/>
      <c r="B265" s="34" t="s">
        <v>648</v>
      </c>
      <c r="C265" s="35" t="s">
        <v>211</v>
      </c>
      <c r="D265" s="187">
        <v>940</v>
      </c>
      <c r="E265" s="39"/>
      <c r="F265" s="302">
        <f>ROUND(D265*E265,2)</f>
        <v>0</v>
      </c>
      <c r="G265" s="178"/>
    </row>
    <row r="266" spans="1:7" s="1" customFormat="1" ht="13.5" customHeight="1">
      <c r="A266" s="322"/>
      <c r="B266" s="34"/>
      <c r="C266" s="113"/>
      <c r="D266" s="187"/>
      <c r="E266" s="40"/>
      <c r="F266" s="302"/>
      <c r="G266" s="178"/>
    </row>
    <row r="267" spans="1:7" s="1" customFormat="1" ht="13.5" customHeight="1">
      <c r="A267" s="322"/>
      <c r="B267" s="114" t="s">
        <v>60</v>
      </c>
      <c r="C267" s="116"/>
      <c r="D267" s="176"/>
      <c r="E267" s="176"/>
      <c r="F267" s="323"/>
      <c r="G267" s="178"/>
    </row>
    <row r="268" spans="1:7" s="1" customFormat="1" ht="16.5" customHeight="1">
      <c r="A268" s="322"/>
      <c r="B268" s="114" t="s">
        <v>61</v>
      </c>
      <c r="C268" s="44"/>
      <c r="D268" s="176"/>
      <c r="E268" s="176"/>
      <c r="F268" s="323"/>
      <c r="G268" s="178"/>
    </row>
    <row r="269" spans="1:7" s="1" customFormat="1" ht="205.5" customHeight="1">
      <c r="A269" s="322"/>
      <c r="B269" s="114" t="s">
        <v>591</v>
      </c>
      <c r="C269" s="114"/>
      <c r="D269" s="176"/>
      <c r="E269" s="527"/>
      <c r="F269" s="324"/>
      <c r="G269" s="178"/>
    </row>
    <row r="270" spans="1:7" s="1" customFormat="1" ht="87.75" customHeight="1">
      <c r="A270" s="322"/>
      <c r="B270" s="115" t="s">
        <v>592</v>
      </c>
      <c r="C270" s="114"/>
      <c r="D270" s="176"/>
      <c r="E270" s="527"/>
      <c r="F270" s="324"/>
      <c r="G270" s="178"/>
    </row>
    <row r="271" spans="1:7" s="1" customFormat="1" ht="22.5" customHeight="1">
      <c r="A271" s="322"/>
      <c r="B271" s="114" t="s">
        <v>55</v>
      </c>
      <c r="C271" s="114"/>
      <c r="D271" s="176"/>
      <c r="E271" s="527"/>
      <c r="F271" s="324"/>
      <c r="G271" s="178"/>
    </row>
    <row r="272" spans="1:7" s="1" customFormat="1" ht="21.75" customHeight="1">
      <c r="A272" s="319"/>
      <c r="B272" s="114" t="s">
        <v>79</v>
      </c>
      <c r="C272" s="114"/>
      <c r="D272" s="176"/>
      <c r="E272" s="527"/>
      <c r="F272" s="324"/>
      <c r="G272" s="178"/>
    </row>
    <row r="273" spans="1:7" s="1" customFormat="1" ht="23.25" customHeight="1">
      <c r="A273" s="322"/>
      <c r="B273" s="114" t="s">
        <v>593</v>
      </c>
      <c r="C273" s="114"/>
      <c r="D273" s="176"/>
      <c r="E273" s="527"/>
      <c r="F273" s="324"/>
      <c r="G273" s="178"/>
    </row>
    <row r="274" spans="1:7" s="1" customFormat="1" ht="21" customHeight="1">
      <c r="A274" s="322"/>
      <c r="B274" s="114" t="s">
        <v>80</v>
      </c>
      <c r="C274" s="114"/>
      <c r="D274" s="176"/>
      <c r="E274" s="527"/>
      <c r="F274" s="324"/>
      <c r="G274" s="178"/>
    </row>
    <row r="275" spans="1:7" s="1" customFormat="1" ht="25.5" customHeight="1">
      <c r="A275" s="322"/>
      <c r="B275" s="114" t="s">
        <v>81</v>
      </c>
      <c r="C275" s="35" t="s">
        <v>211</v>
      </c>
      <c r="D275" s="187">
        <v>175</v>
      </c>
      <c r="E275" s="39"/>
      <c r="F275" s="302">
        <f>ROUND(D275*E275,2)</f>
        <v>0</v>
      </c>
      <c r="G275" s="178"/>
    </row>
    <row r="276" spans="1:6" ht="15.75">
      <c r="A276" s="318"/>
      <c r="B276" s="9"/>
      <c r="C276" s="5"/>
      <c r="D276" s="185"/>
      <c r="E276" s="8"/>
      <c r="F276" s="291"/>
    </row>
    <row r="277" spans="1:6" ht="13.5" customHeight="1">
      <c r="A277" s="318"/>
      <c r="B277" s="9"/>
      <c r="C277" s="5"/>
      <c r="D277" s="185"/>
      <c r="E277" s="8"/>
      <c r="F277" s="291"/>
    </row>
    <row r="278" spans="1:7" s="1" customFormat="1" ht="187.5" customHeight="1">
      <c r="A278" s="320">
        <v>3</v>
      </c>
      <c r="B278" s="34" t="s">
        <v>649</v>
      </c>
      <c r="C278" s="114"/>
      <c r="D278" s="176"/>
      <c r="E278" s="527"/>
      <c r="F278" s="324"/>
      <c r="G278" s="178"/>
    </row>
    <row r="279" spans="1:7" s="1" customFormat="1" ht="18.75">
      <c r="A279" s="325"/>
      <c r="B279" s="112" t="s">
        <v>39</v>
      </c>
      <c r="C279" s="35" t="s">
        <v>211</v>
      </c>
      <c r="D279" s="187">
        <v>970</v>
      </c>
      <c r="E279" s="39"/>
      <c r="F279" s="302">
        <f>ROUND(D279*E279,2)</f>
        <v>0</v>
      </c>
      <c r="G279" s="178"/>
    </row>
    <row r="280" spans="1:7" s="1" customFormat="1" ht="18.75">
      <c r="A280" s="325"/>
      <c r="B280" s="112" t="s">
        <v>38</v>
      </c>
      <c r="C280" s="35" t="s">
        <v>211</v>
      </c>
      <c r="D280" s="187">
        <v>610</v>
      </c>
      <c r="E280" s="39"/>
      <c r="F280" s="302">
        <f>ROUND(D280*E280,2)</f>
        <v>0</v>
      </c>
      <c r="G280" s="178"/>
    </row>
    <row r="281" spans="1:6" ht="15.75">
      <c r="A281" s="305" t="s">
        <v>5</v>
      </c>
      <c r="B281" s="575" t="s">
        <v>62</v>
      </c>
      <c r="C281" s="576"/>
      <c r="D281" s="576"/>
      <c r="E281" s="577"/>
      <c r="F281" s="295">
        <f>SUM(F213:F280)</f>
        <v>0</v>
      </c>
    </row>
    <row r="282" spans="1:6" ht="15.75">
      <c r="A282" s="584"/>
      <c r="B282" s="585"/>
      <c r="C282" s="585"/>
      <c r="D282" s="585"/>
      <c r="E282" s="585"/>
      <c r="F282" s="586"/>
    </row>
    <row r="283" spans="1:6" ht="15.75">
      <c r="A283" s="288" t="s">
        <v>19</v>
      </c>
      <c r="B283" s="578" t="s">
        <v>63</v>
      </c>
      <c r="C283" s="579"/>
      <c r="D283" s="579"/>
      <c r="E283" s="579"/>
      <c r="F283" s="580"/>
    </row>
    <row r="284" spans="1:6" ht="90" customHeight="1">
      <c r="A284" s="289">
        <v>1</v>
      </c>
      <c r="B284" s="9" t="s">
        <v>594</v>
      </c>
      <c r="E284" s="522"/>
      <c r="F284" s="296"/>
    </row>
    <row r="285" spans="1:6" ht="18.75">
      <c r="A285" s="289"/>
      <c r="B285" s="9"/>
      <c r="C285" s="5" t="s">
        <v>211</v>
      </c>
      <c r="D285" s="77">
        <v>620</v>
      </c>
      <c r="E285" s="8"/>
      <c r="F285" s="291">
        <f>ROUND(D285*E285,2)</f>
        <v>0</v>
      </c>
    </row>
    <row r="286" spans="1:6" ht="90" customHeight="1">
      <c r="A286" s="289">
        <v>2</v>
      </c>
      <c r="B286" s="9" t="s">
        <v>595</v>
      </c>
      <c r="E286" s="522"/>
      <c r="F286" s="296"/>
    </row>
    <row r="287" spans="1:6" ht="18.75">
      <c r="A287" s="311"/>
      <c r="B287" s="12"/>
      <c r="C287" s="5" t="s">
        <v>211</v>
      </c>
      <c r="D287" s="77">
        <v>800</v>
      </c>
      <c r="E287" s="8"/>
      <c r="F287" s="291">
        <f>ROUND(D287*E287,2)</f>
        <v>0</v>
      </c>
    </row>
    <row r="288" spans="1:6" ht="15.75">
      <c r="A288" s="305" t="s">
        <v>19</v>
      </c>
      <c r="B288" s="575" t="s">
        <v>64</v>
      </c>
      <c r="C288" s="576"/>
      <c r="D288" s="576"/>
      <c r="E288" s="577"/>
      <c r="F288" s="295">
        <f>SUM(F285:F287)</f>
        <v>0</v>
      </c>
    </row>
    <row r="289" spans="1:6" ht="15.75">
      <c r="A289" s="584"/>
      <c r="B289" s="585"/>
      <c r="C289" s="585"/>
      <c r="D289" s="585"/>
      <c r="E289" s="585"/>
      <c r="F289" s="586"/>
    </row>
    <row r="290" spans="1:6" ht="15.75">
      <c r="A290" s="294" t="s">
        <v>6</v>
      </c>
      <c r="B290" s="587" t="s">
        <v>65</v>
      </c>
      <c r="C290" s="588"/>
      <c r="D290" s="588"/>
      <c r="E290" s="588"/>
      <c r="F290" s="589"/>
    </row>
    <row r="291" spans="1:6" ht="108" customHeight="1">
      <c r="A291" s="289">
        <v>1</v>
      </c>
      <c r="B291" s="9" t="s">
        <v>596</v>
      </c>
      <c r="E291" s="522"/>
      <c r="F291" s="296"/>
    </row>
    <row r="292" spans="1:6" ht="15" customHeight="1">
      <c r="A292" s="289"/>
      <c r="B292" s="9"/>
      <c r="C292" s="5" t="s">
        <v>8</v>
      </c>
      <c r="D292" s="77">
        <v>2</v>
      </c>
      <c r="E292" s="8"/>
      <c r="F292" s="291">
        <f>ROUND(D292*E292,2)</f>
        <v>0</v>
      </c>
    </row>
    <row r="293" spans="1:6" ht="87" customHeight="1">
      <c r="A293" s="289">
        <v>2</v>
      </c>
      <c r="B293" s="9" t="s">
        <v>597</v>
      </c>
      <c r="E293" s="522"/>
      <c r="F293" s="296"/>
    </row>
    <row r="294" spans="1:6" ht="16.5" customHeight="1">
      <c r="A294" s="289"/>
      <c r="B294" s="9"/>
      <c r="C294" s="5" t="s">
        <v>8</v>
      </c>
      <c r="D294" s="77">
        <v>1</v>
      </c>
      <c r="E294" s="8"/>
      <c r="F294" s="291">
        <f>ROUND(D294*E294,2)</f>
        <v>0</v>
      </c>
    </row>
    <row r="295" spans="1:6" ht="88.5" customHeight="1">
      <c r="A295" s="289">
        <v>3</v>
      </c>
      <c r="B295" s="9" t="s">
        <v>598</v>
      </c>
      <c r="E295" s="8"/>
      <c r="F295" s="296"/>
    </row>
    <row r="296" spans="1:6" ht="15.75" customHeight="1">
      <c r="A296" s="289"/>
      <c r="B296" s="9"/>
      <c r="C296" s="5" t="s">
        <v>8</v>
      </c>
      <c r="D296" s="77">
        <v>1</v>
      </c>
      <c r="E296" s="8"/>
      <c r="F296" s="291">
        <f>ROUND(D296*E296,2)</f>
        <v>0</v>
      </c>
    </row>
    <row r="297" spans="1:6" ht="93" customHeight="1">
      <c r="A297" s="289">
        <v>4</v>
      </c>
      <c r="B297" s="9" t="s">
        <v>599</v>
      </c>
      <c r="E297" s="522"/>
      <c r="F297" s="296"/>
    </row>
    <row r="298" spans="1:6" ht="15.75" customHeight="1">
      <c r="A298" s="289"/>
      <c r="B298" s="9"/>
      <c r="C298" s="5" t="s">
        <v>8</v>
      </c>
      <c r="D298" s="77">
        <v>1</v>
      </c>
      <c r="E298" s="8"/>
      <c r="F298" s="291">
        <f>ROUND(D298*E298,2)</f>
        <v>0</v>
      </c>
    </row>
    <row r="299" spans="1:7" s="1" customFormat="1" ht="84.75" customHeight="1">
      <c r="A299" s="300">
        <v>5</v>
      </c>
      <c r="B299" s="34" t="s">
        <v>746</v>
      </c>
      <c r="D299" s="181"/>
      <c r="E299" s="523"/>
      <c r="F299" s="301"/>
      <c r="G299" s="178"/>
    </row>
    <row r="300" spans="1:7" s="1" customFormat="1" ht="15.75" customHeight="1">
      <c r="A300" s="300"/>
      <c r="B300" s="34"/>
      <c r="C300" s="35" t="s">
        <v>8</v>
      </c>
      <c r="D300" s="176">
        <v>5</v>
      </c>
      <c r="E300" s="39"/>
      <c r="F300" s="302">
        <f>ROUND(D300*E300,2)</f>
        <v>0</v>
      </c>
      <c r="G300" s="178"/>
    </row>
    <row r="301" spans="1:6" ht="75.75" customHeight="1">
      <c r="A301" s="289">
        <v>6</v>
      </c>
      <c r="B301" s="9" t="s">
        <v>600</v>
      </c>
      <c r="E301" s="522"/>
      <c r="F301" s="296"/>
    </row>
    <row r="302" spans="1:6" ht="15" customHeight="1">
      <c r="A302" s="289"/>
      <c r="B302" s="9"/>
      <c r="C302" s="5" t="s">
        <v>8</v>
      </c>
      <c r="D302" s="77">
        <v>2</v>
      </c>
      <c r="E302" s="8"/>
      <c r="F302" s="291">
        <f>ROUND(D302*E302,2)</f>
        <v>0</v>
      </c>
    </row>
    <row r="303" spans="1:6" ht="75" customHeight="1">
      <c r="A303" s="289">
        <v>7</v>
      </c>
      <c r="B303" s="9" t="s">
        <v>601</v>
      </c>
      <c r="E303" s="522"/>
      <c r="F303" s="296"/>
    </row>
    <row r="304" spans="1:6" ht="17.25" customHeight="1">
      <c r="A304" s="289"/>
      <c r="B304" s="9"/>
      <c r="C304" s="5" t="s">
        <v>8</v>
      </c>
      <c r="D304" s="77">
        <v>12</v>
      </c>
      <c r="E304" s="8"/>
      <c r="F304" s="291">
        <f>ROUND(D304*E304,2)</f>
        <v>0</v>
      </c>
    </row>
    <row r="305" spans="1:6" ht="72" customHeight="1">
      <c r="A305" s="289">
        <v>8</v>
      </c>
      <c r="B305" s="9" t="s">
        <v>602</v>
      </c>
      <c r="E305" s="522"/>
      <c r="F305" s="296"/>
    </row>
    <row r="306" spans="1:6" ht="17.25" customHeight="1">
      <c r="A306" s="289"/>
      <c r="B306" s="9"/>
      <c r="C306" s="5" t="s">
        <v>8</v>
      </c>
      <c r="D306" s="77">
        <v>2</v>
      </c>
      <c r="E306" s="8"/>
      <c r="F306" s="291">
        <f>ROUND(D306*E306,2)</f>
        <v>0</v>
      </c>
    </row>
    <row r="307" spans="1:7" s="1" customFormat="1" ht="224.25" customHeight="1">
      <c r="A307" s="300">
        <v>9</v>
      </c>
      <c r="B307" s="34" t="s">
        <v>738</v>
      </c>
      <c r="D307" s="181"/>
      <c r="E307" s="523"/>
      <c r="F307" s="301"/>
      <c r="G307" s="178"/>
    </row>
    <row r="308" spans="1:7" s="1" customFormat="1" ht="17.25" customHeight="1">
      <c r="A308" s="300"/>
      <c r="B308" s="34"/>
      <c r="C308" s="35" t="s">
        <v>8</v>
      </c>
      <c r="D308" s="176">
        <v>1</v>
      </c>
      <c r="E308" s="39"/>
      <c r="F308" s="302">
        <f>ROUND(D308*E308,2)</f>
        <v>0</v>
      </c>
      <c r="G308" s="178"/>
    </row>
    <row r="309" spans="1:6" ht="73.5" customHeight="1">
      <c r="A309" s="289">
        <v>10</v>
      </c>
      <c r="B309" s="9" t="s">
        <v>603</v>
      </c>
      <c r="E309" s="522"/>
      <c r="F309" s="296"/>
    </row>
    <row r="310" spans="1:6" ht="16.5" customHeight="1">
      <c r="A310" s="289"/>
      <c r="B310" s="9"/>
      <c r="C310" s="5" t="s">
        <v>8</v>
      </c>
      <c r="D310" s="77">
        <v>3</v>
      </c>
      <c r="E310" s="8"/>
      <c r="F310" s="291">
        <f>ROUND(D310*E310,2)</f>
        <v>0</v>
      </c>
    </row>
    <row r="311" spans="1:6" ht="105.75" customHeight="1">
      <c r="A311" s="289">
        <v>11</v>
      </c>
      <c r="B311" s="9" t="s">
        <v>604</v>
      </c>
      <c r="E311" s="522"/>
      <c r="F311" s="296"/>
    </row>
    <row r="312" spans="1:6" ht="16.5" customHeight="1">
      <c r="A312" s="289"/>
      <c r="B312" s="9"/>
      <c r="C312" s="5" t="s">
        <v>8</v>
      </c>
      <c r="D312" s="77">
        <v>1</v>
      </c>
      <c r="E312" s="8"/>
      <c r="F312" s="291">
        <f>ROUND(D312*E312,2)</f>
        <v>0</v>
      </c>
    </row>
    <row r="313" spans="1:6" ht="95.25" customHeight="1">
      <c r="A313" s="289">
        <v>12</v>
      </c>
      <c r="B313" s="9" t="s">
        <v>605</v>
      </c>
      <c r="E313" s="522"/>
      <c r="F313" s="296"/>
    </row>
    <row r="314" spans="1:6" ht="16.5" customHeight="1">
      <c r="A314" s="289"/>
      <c r="B314" s="9"/>
      <c r="C314" s="5" t="s">
        <v>8</v>
      </c>
      <c r="D314" s="77">
        <v>2</v>
      </c>
      <c r="E314" s="8"/>
      <c r="F314" s="291">
        <f>ROUND(D314*E314,2)</f>
        <v>0</v>
      </c>
    </row>
    <row r="315" spans="1:6" ht="16.5" customHeight="1">
      <c r="A315" s="289"/>
      <c r="B315" s="9"/>
      <c r="C315" s="5"/>
      <c r="D315" s="77"/>
      <c r="E315" s="8"/>
      <c r="F315" s="291"/>
    </row>
    <row r="316" spans="1:7" s="1" customFormat="1" ht="15.75">
      <c r="A316" s="326"/>
      <c r="B316" s="37" t="s">
        <v>606</v>
      </c>
      <c r="C316" s="38"/>
      <c r="D316" s="182"/>
      <c r="E316" s="39"/>
      <c r="F316" s="327"/>
      <c r="G316" s="178"/>
    </row>
    <row r="317" spans="1:7" s="1" customFormat="1" ht="193.5" customHeight="1">
      <c r="A317" s="300">
        <v>13</v>
      </c>
      <c r="B317" s="34" t="s">
        <v>607</v>
      </c>
      <c r="D317" s="181"/>
      <c r="E317" s="523"/>
      <c r="F317" s="301"/>
      <c r="G317" s="178"/>
    </row>
    <row r="318" spans="1:7" s="1" customFormat="1" ht="16.5" customHeight="1">
      <c r="A318" s="300"/>
      <c r="B318" s="34"/>
      <c r="C318" s="35" t="s">
        <v>211</v>
      </c>
      <c r="D318" s="176">
        <v>22.41</v>
      </c>
      <c r="E318" s="39"/>
      <c r="F318" s="302">
        <f>ROUND(D318*E318,2)</f>
        <v>0</v>
      </c>
      <c r="G318" s="178"/>
    </row>
    <row r="319" spans="1:7" s="1" customFormat="1" ht="200.25" customHeight="1">
      <c r="A319" s="300">
        <v>14</v>
      </c>
      <c r="B319" s="34" t="s">
        <v>644</v>
      </c>
      <c r="D319" s="181"/>
      <c r="E319" s="523"/>
      <c r="F319" s="301"/>
      <c r="G319" s="178"/>
    </row>
    <row r="320" spans="1:7" s="1" customFormat="1" ht="16.5" customHeight="1">
      <c r="A320" s="300"/>
      <c r="B320" s="34"/>
      <c r="C320" s="35" t="s">
        <v>211</v>
      </c>
      <c r="D320" s="176">
        <v>25.6</v>
      </c>
      <c r="E320" s="39"/>
      <c r="F320" s="302">
        <f>ROUND(D320*E320,2)</f>
        <v>0</v>
      </c>
      <c r="G320" s="178"/>
    </row>
    <row r="321" spans="1:7" s="1" customFormat="1" ht="195" customHeight="1">
      <c r="A321" s="300">
        <v>15</v>
      </c>
      <c r="B321" s="34" t="s">
        <v>646</v>
      </c>
      <c r="D321" s="181"/>
      <c r="E321" s="523"/>
      <c r="F321" s="301"/>
      <c r="G321" s="178"/>
    </row>
    <row r="322" spans="1:7" s="1" customFormat="1" ht="16.5" customHeight="1">
      <c r="A322" s="300"/>
      <c r="B322" s="34"/>
      <c r="C322" s="35" t="s">
        <v>211</v>
      </c>
      <c r="D322" s="176">
        <v>11.84</v>
      </c>
      <c r="E322" s="39"/>
      <c r="F322" s="302">
        <f>ROUND(D322*E322,2)</f>
        <v>0</v>
      </c>
      <c r="G322" s="178"/>
    </row>
    <row r="323" spans="1:7" s="1" customFormat="1" ht="172.5" customHeight="1">
      <c r="A323" s="300">
        <v>16</v>
      </c>
      <c r="B323" s="34" t="s">
        <v>645</v>
      </c>
      <c r="D323" s="181"/>
      <c r="E323" s="523"/>
      <c r="F323" s="301"/>
      <c r="G323" s="178"/>
    </row>
    <row r="324" spans="1:7" s="1" customFormat="1" ht="16.5" customHeight="1">
      <c r="A324" s="300"/>
      <c r="B324" s="34"/>
      <c r="C324" s="35" t="s">
        <v>211</v>
      </c>
      <c r="D324" s="176">
        <v>2.4</v>
      </c>
      <c r="E324" s="39"/>
      <c r="F324" s="302">
        <f>ROUND(D324*E324,2)</f>
        <v>0</v>
      </c>
      <c r="G324" s="178"/>
    </row>
    <row r="325" spans="1:6" ht="16.5" customHeight="1">
      <c r="A325" s="289"/>
      <c r="B325" s="9"/>
      <c r="C325" s="5"/>
      <c r="D325" s="77"/>
      <c r="E325" s="8"/>
      <c r="F325" s="291"/>
    </row>
    <row r="326" spans="1:6" ht="15.75">
      <c r="A326" s="299"/>
      <c r="B326" s="13" t="s">
        <v>66</v>
      </c>
      <c r="C326" s="7"/>
      <c r="D326" s="78"/>
      <c r="E326" s="8"/>
      <c r="F326" s="328"/>
    </row>
    <row r="327" spans="1:6" ht="240.75" customHeight="1">
      <c r="A327" s="289">
        <v>16</v>
      </c>
      <c r="B327" s="9" t="s">
        <v>608</v>
      </c>
      <c r="C327" s="4"/>
      <c r="D327" s="77"/>
      <c r="E327" s="525"/>
      <c r="F327" s="317"/>
    </row>
    <row r="328" spans="1:6" ht="111" customHeight="1">
      <c r="A328" s="289"/>
      <c r="B328" s="122" t="s">
        <v>647</v>
      </c>
      <c r="C328" s="5" t="s">
        <v>211</v>
      </c>
      <c r="D328" s="77">
        <v>183.24</v>
      </c>
      <c r="E328" s="8"/>
      <c r="F328" s="291">
        <f>ROUND(D328*E328,2)</f>
        <v>0</v>
      </c>
    </row>
    <row r="329" spans="1:6" ht="17.25" customHeight="1">
      <c r="A329" s="305" t="s">
        <v>6</v>
      </c>
      <c r="B329" s="575" t="s">
        <v>67</v>
      </c>
      <c r="C329" s="576"/>
      <c r="D329" s="576"/>
      <c r="E329" s="577"/>
      <c r="F329" s="295">
        <f>SUM(F292:F328)</f>
        <v>0</v>
      </c>
    </row>
    <row r="330" spans="1:6" ht="15.75">
      <c r="A330" s="584"/>
      <c r="B330" s="585"/>
      <c r="C330" s="585"/>
      <c r="D330" s="585"/>
      <c r="E330" s="585"/>
      <c r="F330" s="586"/>
    </row>
    <row r="331" spans="1:6" ht="15.75">
      <c r="A331" s="294" t="s">
        <v>7</v>
      </c>
      <c r="B331" s="587" t="s">
        <v>68</v>
      </c>
      <c r="C331" s="588"/>
      <c r="D331" s="588"/>
      <c r="E331" s="588"/>
      <c r="F331" s="589"/>
    </row>
    <row r="332" spans="1:6" ht="313.5" customHeight="1">
      <c r="A332" s="289">
        <v>1</v>
      </c>
      <c r="B332" s="9" t="s">
        <v>609</v>
      </c>
      <c r="F332" s="290"/>
    </row>
    <row r="333" spans="1:6" ht="21.75" customHeight="1">
      <c r="A333" s="289"/>
      <c r="B333" s="9"/>
      <c r="C333" s="5" t="s">
        <v>8</v>
      </c>
      <c r="D333" s="77">
        <v>1</v>
      </c>
      <c r="E333" s="8"/>
      <c r="F333" s="291">
        <f>ROUND(D333*E333,2)</f>
        <v>0</v>
      </c>
    </row>
    <row r="334" spans="1:6" ht="73.5" customHeight="1">
      <c r="A334" s="289">
        <v>2</v>
      </c>
      <c r="B334" s="9" t="s">
        <v>83</v>
      </c>
      <c r="F334" s="290"/>
    </row>
    <row r="335" spans="1:6" ht="15.75">
      <c r="A335" s="304"/>
      <c r="B335" s="6"/>
      <c r="C335" s="5" t="s">
        <v>8</v>
      </c>
      <c r="D335" s="77">
        <v>2</v>
      </c>
      <c r="E335" s="8"/>
      <c r="F335" s="291">
        <f>ROUND(D335*E335,2)</f>
        <v>0</v>
      </c>
    </row>
    <row r="336" spans="1:6" ht="15.75">
      <c r="A336" s="305" t="s">
        <v>7</v>
      </c>
      <c r="B336" s="575" t="s">
        <v>69</v>
      </c>
      <c r="C336" s="576"/>
      <c r="D336" s="576"/>
      <c r="E336" s="577"/>
      <c r="F336" s="295">
        <f>SUM(F332:F335)</f>
        <v>0</v>
      </c>
    </row>
    <row r="337" spans="1:6" ht="15.75">
      <c r="A337" s="584"/>
      <c r="B337" s="585"/>
      <c r="C337" s="585"/>
      <c r="D337" s="585"/>
      <c r="E337" s="585"/>
      <c r="F337" s="586"/>
    </row>
    <row r="338" spans="1:6" ht="15.75">
      <c r="A338" s="294" t="s">
        <v>610</v>
      </c>
      <c r="B338" s="587" t="s">
        <v>611</v>
      </c>
      <c r="C338" s="588"/>
      <c r="D338" s="588"/>
      <c r="E338" s="588"/>
      <c r="F338" s="589"/>
    </row>
    <row r="339" spans="1:6" s="42" customFormat="1" ht="379.5" customHeight="1">
      <c r="A339" s="329">
        <v>1</v>
      </c>
      <c r="B339" s="390" t="s">
        <v>612</v>
      </c>
      <c r="C339" s="41"/>
      <c r="D339" s="188"/>
      <c r="E339" s="528"/>
      <c r="F339" s="330"/>
    </row>
    <row r="340" spans="1:7" s="1" customFormat="1" ht="18.75" customHeight="1">
      <c r="A340" s="326"/>
      <c r="B340" s="34"/>
      <c r="C340" s="35" t="s">
        <v>211</v>
      </c>
      <c r="D340" s="188">
        <v>160</v>
      </c>
      <c r="E340" s="43"/>
      <c r="F340" s="331">
        <f>ROUND(D340*E340,2)</f>
        <v>0</v>
      </c>
      <c r="G340" s="178"/>
    </row>
    <row r="341" spans="1:7" s="1" customFormat="1" ht="15.75">
      <c r="A341" s="332"/>
      <c r="D341" s="181"/>
      <c r="E341" s="33"/>
      <c r="F341" s="333"/>
      <c r="G341" s="178"/>
    </row>
    <row r="342" spans="1:7" s="1" customFormat="1" ht="129.75" customHeight="1">
      <c r="A342" s="300">
        <v>8</v>
      </c>
      <c r="B342" s="34" t="s">
        <v>613</v>
      </c>
      <c r="C342" s="44"/>
      <c r="D342" s="176"/>
      <c r="E342" s="45"/>
      <c r="F342" s="334"/>
      <c r="G342" s="178"/>
    </row>
    <row r="343" spans="1:7" s="1" customFormat="1" ht="15.75">
      <c r="A343" s="300"/>
      <c r="B343" s="34"/>
      <c r="C343" s="35" t="s">
        <v>133</v>
      </c>
      <c r="D343" s="176">
        <v>93</v>
      </c>
      <c r="E343" s="39"/>
      <c r="F343" s="302">
        <f>D343*E343</f>
        <v>0</v>
      </c>
      <c r="G343" s="178"/>
    </row>
    <row r="344" spans="1:6" ht="16.5" thickBot="1">
      <c r="A344" s="335" t="s">
        <v>610</v>
      </c>
      <c r="B344" s="595" t="s">
        <v>614</v>
      </c>
      <c r="C344" s="596"/>
      <c r="D344" s="596"/>
      <c r="E344" s="597"/>
      <c r="F344" s="336">
        <f>SUM(F339:F343)</f>
        <v>0</v>
      </c>
    </row>
    <row r="346" ht="15.75"/>
    <row r="347" ht="15.75"/>
    <row r="349" ht="15.75"/>
    <row r="350" ht="15.75"/>
    <row r="351" ht="15.75"/>
  </sheetData>
  <sheetProtection/>
  <mergeCells count="56">
    <mergeCell ref="A2:F2"/>
    <mergeCell ref="A3:F8"/>
    <mergeCell ref="B14:F14"/>
    <mergeCell ref="B32:E32"/>
    <mergeCell ref="B34:F34"/>
    <mergeCell ref="B53:E53"/>
    <mergeCell ref="A13:F13"/>
    <mergeCell ref="A33:F33"/>
    <mergeCell ref="A54:F54"/>
    <mergeCell ref="B148:E148"/>
    <mergeCell ref="A68:F68"/>
    <mergeCell ref="A85:F85"/>
    <mergeCell ref="A90:F90"/>
    <mergeCell ref="B55:F55"/>
    <mergeCell ref="B103:E103"/>
    <mergeCell ref="B105:F105"/>
    <mergeCell ref="A121:F121"/>
    <mergeCell ref="B98:E98"/>
    <mergeCell ref="B151:F151"/>
    <mergeCell ref="A150:F150"/>
    <mergeCell ref="A99:F99"/>
    <mergeCell ref="B67:E67"/>
    <mergeCell ref="B69:F69"/>
    <mergeCell ref="B84:E84"/>
    <mergeCell ref="B86:F86"/>
    <mergeCell ref="B89:E89"/>
    <mergeCell ref="B91:F91"/>
    <mergeCell ref="B120:E120"/>
    <mergeCell ref="B338:F338"/>
    <mergeCell ref="B344:E344"/>
    <mergeCell ref="B329:E329"/>
    <mergeCell ref="B336:E336"/>
    <mergeCell ref="A1:F1"/>
    <mergeCell ref="B281:E281"/>
    <mergeCell ref="B283:F283"/>
    <mergeCell ref="B288:E288"/>
    <mergeCell ref="B290:F290"/>
    <mergeCell ref="A104:F104"/>
    <mergeCell ref="G30:I30"/>
    <mergeCell ref="A163:F163"/>
    <mergeCell ref="A184:F184"/>
    <mergeCell ref="A206:F206"/>
    <mergeCell ref="B100:F100"/>
    <mergeCell ref="B122:F122"/>
    <mergeCell ref="B162:E162"/>
    <mergeCell ref="B164:F164"/>
    <mergeCell ref="B183:E183"/>
    <mergeCell ref="B185:F185"/>
    <mergeCell ref="B205:E205"/>
    <mergeCell ref="B207:F207"/>
    <mergeCell ref="A182:F182"/>
    <mergeCell ref="A337:F337"/>
    <mergeCell ref="B331:F331"/>
    <mergeCell ref="A330:F330"/>
    <mergeCell ref="A282:F282"/>
    <mergeCell ref="A289:F289"/>
  </mergeCells>
  <printOptions horizontalCentered="1"/>
  <pageMargins left="0" right="0" top="0.6692913385826772" bottom="0" header="0" footer="0"/>
  <pageSetup horizontalDpi="600" verticalDpi="600" orientation="portrait" paperSize="9" scale="68" r:id="rId2"/>
  <headerFooter alignWithMargins="0">
    <oddHeader>&amp;R
</oddHeader>
  </headerFooter>
  <rowBreaks count="18" manualBreakCount="18">
    <brk id="20" max="5" man="1"/>
    <brk id="38" max="5" man="1"/>
    <brk id="53" max="5" man="1"/>
    <brk id="68" max="5" man="1"/>
    <brk id="84" max="5" man="1"/>
    <brk id="98" max="5" man="1"/>
    <brk id="121" max="5" man="1"/>
    <brk id="135" max="5" man="1"/>
    <brk id="174" max="5" man="1"/>
    <brk id="188" max="5" man="1"/>
    <brk id="198" max="5" man="1"/>
    <brk id="206" max="5" man="1"/>
    <brk id="223" max="5" man="1"/>
    <brk id="241" max="5" man="1"/>
    <brk id="258" max="5" man="1"/>
    <brk id="289" max="5" man="1"/>
    <brk id="315" max="5" man="1"/>
    <brk id="336" max="5" man="1"/>
  </rowBreaks>
  <drawing r:id="rId1"/>
</worksheet>
</file>

<file path=xl/worksheets/sheet10.xml><?xml version="1.0" encoding="utf-8"?>
<worksheet xmlns="http://schemas.openxmlformats.org/spreadsheetml/2006/main" xmlns:r="http://schemas.openxmlformats.org/officeDocument/2006/relationships">
  <sheetPr>
    <tabColor rgb="FF7030A0"/>
  </sheetPr>
  <dimension ref="A1:G18"/>
  <sheetViews>
    <sheetView view="pageBreakPreview" zoomScaleSheetLayoutView="100" zoomScalePageLayoutView="0" workbookViewId="0" topLeftCell="A1">
      <selection activeCell="B21" sqref="B21"/>
    </sheetView>
  </sheetViews>
  <sheetFormatPr defaultColWidth="9.140625" defaultRowHeight="12.75"/>
  <cols>
    <col min="1" max="1" width="3.8515625" style="47" customWidth="1"/>
    <col min="2" max="2" width="95.140625" style="51" customWidth="1"/>
    <col min="3" max="3" width="14.00390625" style="50" customWidth="1"/>
    <col min="4" max="4" width="9.140625" style="48" customWidth="1"/>
    <col min="5" max="16384" width="9.140625" style="48" customWidth="1"/>
  </cols>
  <sheetData>
    <row r="1" spans="1:3" ht="15.75">
      <c r="A1" s="748" t="s">
        <v>821</v>
      </c>
      <c r="B1" s="749"/>
      <c r="C1" s="750"/>
    </row>
    <row r="2" spans="1:3" ht="15.75">
      <c r="A2" s="751"/>
      <c r="B2" s="752"/>
      <c r="C2" s="753"/>
    </row>
    <row r="3" spans="1:3" ht="15.75">
      <c r="A3" s="507" t="s">
        <v>15</v>
      </c>
      <c r="B3" s="213" t="s">
        <v>120</v>
      </c>
      <c r="C3" s="508">
        <f>ViK!G31</f>
        <v>0</v>
      </c>
    </row>
    <row r="4" spans="1:3" ht="15.75">
      <c r="A4" s="507"/>
      <c r="B4" s="213"/>
      <c r="C4" s="508"/>
    </row>
    <row r="5" spans="1:3" ht="15.75">
      <c r="A5" s="507" t="s">
        <v>16</v>
      </c>
      <c r="B5" s="213" t="s">
        <v>123</v>
      </c>
      <c r="C5" s="508">
        <f>ViK!G47</f>
        <v>0</v>
      </c>
    </row>
    <row r="6" spans="1:3" ht="15.75">
      <c r="A6" s="507"/>
      <c r="B6" s="213"/>
      <c r="C6" s="508"/>
    </row>
    <row r="7" spans="1:3" ht="15.75">
      <c r="A7" s="507" t="s">
        <v>12</v>
      </c>
      <c r="B7" s="213" t="s">
        <v>208</v>
      </c>
      <c r="C7" s="508">
        <f>ViK!G163</f>
        <v>0</v>
      </c>
    </row>
    <row r="8" spans="1:3" ht="15.75">
      <c r="A8" s="507"/>
      <c r="B8" s="213"/>
      <c r="C8" s="508"/>
    </row>
    <row r="9" spans="1:3" ht="15.75">
      <c r="A9" s="507" t="s">
        <v>17</v>
      </c>
      <c r="B9" s="213" t="s">
        <v>209</v>
      </c>
      <c r="C9" s="508">
        <f>ViK!G207</f>
        <v>0</v>
      </c>
    </row>
    <row r="10" spans="1:3" ht="15.75">
      <c r="A10" s="507"/>
      <c r="B10" s="213"/>
      <c r="C10" s="508"/>
    </row>
    <row r="11" spans="1:3" ht="15.75">
      <c r="A11" s="507" t="s">
        <v>13</v>
      </c>
      <c r="B11" s="213" t="s">
        <v>210</v>
      </c>
      <c r="C11" s="508">
        <f>ViK!G258</f>
        <v>0</v>
      </c>
    </row>
    <row r="12" spans="1:3" ht="15.75">
      <c r="A12" s="751"/>
      <c r="B12" s="752"/>
      <c r="C12" s="753"/>
    </row>
    <row r="13" spans="1:3" ht="16.5" thickBot="1">
      <c r="A13" s="746" t="s">
        <v>822</v>
      </c>
      <c r="B13" s="747"/>
      <c r="C13" s="506">
        <f>SUM(C3:C12)</f>
        <v>0</v>
      </c>
    </row>
    <row r="16" spans="1:7" s="49" customFormat="1" ht="15.75">
      <c r="A16" s="53"/>
      <c r="B16" s="51"/>
      <c r="C16" s="50"/>
      <c r="D16" s="48"/>
      <c r="E16" s="48"/>
      <c r="F16" s="48"/>
      <c r="G16" s="48"/>
    </row>
    <row r="17" spans="1:7" s="49" customFormat="1" ht="15.75">
      <c r="A17" s="53"/>
      <c r="B17" s="55"/>
      <c r="C17" s="50"/>
      <c r="D17" s="48"/>
      <c r="E17" s="48"/>
      <c r="F17" s="48"/>
      <c r="G17" s="48"/>
    </row>
    <row r="18" spans="1:7" s="49" customFormat="1" ht="15.75">
      <c r="A18" s="53"/>
      <c r="B18" s="51"/>
      <c r="C18" s="50"/>
      <c r="D18" s="48"/>
      <c r="E18" s="48"/>
      <c r="F18" s="48"/>
      <c r="G18" s="48"/>
    </row>
  </sheetData>
  <sheetProtection/>
  <mergeCells count="4">
    <mergeCell ref="A13:B13"/>
    <mergeCell ref="A1:C1"/>
    <mergeCell ref="A2:C2"/>
    <mergeCell ref="A12:C12"/>
  </mergeCells>
  <printOptions horizontalCentered="1"/>
  <pageMargins left="0" right="0" top="0.5511811023622047" bottom="0.15748031496062992" header="0" footer="0"/>
  <pageSetup horizontalDpi="600" verticalDpi="600" orientation="portrait" paperSize="9" scale="85" r:id="rId1"/>
  <rowBreaks count="1" manualBreakCount="1">
    <brk id="13" max="6" man="1"/>
  </rowBreaks>
  <colBreaks count="1" manualBreakCount="1">
    <brk id="3" max="65535" man="1"/>
  </colBreaks>
</worksheet>
</file>

<file path=xl/worksheets/sheet11.xml><?xml version="1.0" encoding="utf-8"?>
<worksheet xmlns="http://schemas.openxmlformats.org/spreadsheetml/2006/main" xmlns:r="http://schemas.openxmlformats.org/officeDocument/2006/relationships">
  <dimension ref="A1:F74"/>
  <sheetViews>
    <sheetView view="pageBreakPreview" zoomScale="90" zoomScaleSheetLayoutView="90" zoomScalePageLayoutView="0" workbookViewId="0" topLeftCell="A43">
      <selection activeCell="J7" sqref="J7"/>
    </sheetView>
  </sheetViews>
  <sheetFormatPr defaultColWidth="9.140625" defaultRowHeight="12.75"/>
  <cols>
    <col min="1" max="1" width="4.8515625" style="544" customWidth="1"/>
    <col min="2" max="2" width="61.7109375" style="550" customWidth="1"/>
    <col min="3" max="3" width="5.57421875" style="550" customWidth="1"/>
    <col min="4" max="4" width="8.8515625" style="547" customWidth="1"/>
    <col min="5" max="5" width="15.140625" style="551" customWidth="1"/>
    <col min="6" max="6" width="16.8515625" style="551" customWidth="1"/>
    <col min="7" max="16384" width="9.140625" style="543" customWidth="1"/>
  </cols>
  <sheetData>
    <row r="1" spans="1:6" ht="30.75" customHeight="1" thickBot="1">
      <c r="A1" s="539" t="s">
        <v>848</v>
      </c>
      <c r="B1" s="540" t="s">
        <v>849</v>
      </c>
      <c r="C1" s="540" t="s">
        <v>850</v>
      </c>
      <c r="D1" s="540" t="s">
        <v>851</v>
      </c>
      <c r="E1" s="541" t="s">
        <v>852</v>
      </c>
      <c r="F1" s="542" t="s">
        <v>853</v>
      </c>
    </row>
    <row r="2" spans="2:6" ht="12.75">
      <c r="B2" s="545"/>
      <c r="C2" s="546"/>
      <c r="E2" s="548"/>
      <c r="F2" s="548"/>
    </row>
    <row r="3" spans="1:6" s="552" customFormat="1" ht="12.75">
      <c r="A3" s="544"/>
      <c r="B3" s="549" t="s">
        <v>854</v>
      </c>
      <c r="C3" s="550"/>
      <c r="D3" s="547"/>
      <c r="E3" s="551"/>
      <c r="F3" s="551"/>
    </row>
    <row r="5" spans="1:6" ht="102">
      <c r="A5" s="544">
        <v>1</v>
      </c>
      <c r="B5" s="550" t="s">
        <v>855</v>
      </c>
      <c r="C5" s="553" t="s">
        <v>8</v>
      </c>
      <c r="D5" s="547">
        <v>1</v>
      </c>
      <c r="F5" s="551">
        <f>+E5*D5</f>
        <v>0</v>
      </c>
    </row>
    <row r="6" ht="12.75" customHeight="1">
      <c r="C6" s="553"/>
    </row>
    <row r="7" spans="1:6" ht="96.75" customHeight="1">
      <c r="A7" s="544">
        <v>2</v>
      </c>
      <c r="B7" s="550" t="s">
        <v>856</v>
      </c>
      <c r="C7" s="553" t="s">
        <v>8</v>
      </c>
      <c r="D7" s="547">
        <v>56</v>
      </c>
      <c r="F7" s="551">
        <f>+E7*D7</f>
        <v>0</v>
      </c>
    </row>
    <row r="8" ht="12.75" customHeight="1">
      <c r="C8" s="553"/>
    </row>
    <row r="9" spans="1:6" ht="51">
      <c r="A9" s="544">
        <v>3</v>
      </c>
      <c r="B9" s="550" t="s">
        <v>857</v>
      </c>
      <c r="C9" s="553" t="s">
        <v>8</v>
      </c>
      <c r="D9" s="547">
        <v>5</v>
      </c>
      <c r="F9" s="551">
        <f>+E9*D9</f>
        <v>0</v>
      </c>
    </row>
    <row r="10" ht="12.75" customHeight="1">
      <c r="C10" s="553"/>
    </row>
    <row r="11" spans="1:6" ht="51">
      <c r="A11" s="544">
        <v>4</v>
      </c>
      <c r="B11" s="550" t="s">
        <v>858</v>
      </c>
      <c r="C11" s="553" t="s">
        <v>8</v>
      </c>
      <c r="D11" s="547">
        <v>1</v>
      </c>
      <c r="F11" s="551">
        <f>+E11*D11</f>
        <v>0</v>
      </c>
    </row>
    <row r="12" ht="12.75" customHeight="1">
      <c r="C12" s="553"/>
    </row>
    <row r="13" spans="1:6" ht="63.75">
      <c r="A13" s="544">
        <v>5</v>
      </c>
      <c r="B13" s="550" t="s">
        <v>859</v>
      </c>
      <c r="C13" s="553" t="s">
        <v>8</v>
      </c>
      <c r="D13" s="547">
        <v>11</v>
      </c>
      <c r="F13" s="551">
        <f>+E13*D13</f>
        <v>0</v>
      </c>
    </row>
    <row r="14" ht="12.75" customHeight="1">
      <c r="C14" s="553"/>
    </row>
    <row r="15" spans="1:6" ht="63.75">
      <c r="A15" s="544">
        <v>6</v>
      </c>
      <c r="B15" s="550" t="s">
        <v>860</v>
      </c>
      <c r="C15" s="553" t="s">
        <v>8</v>
      </c>
      <c r="D15" s="547">
        <v>3</v>
      </c>
      <c r="F15" s="551">
        <f>+E15*D15</f>
        <v>0</v>
      </c>
    </row>
    <row r="16" ht="12.75" customHeight="1">
      <c r="C16" s="553"/>
    </row>
    <row r="17" spans="1:6" ht="25.5">
      <c r="A17" s="544">
        <v>7</v>
      </c>
      <c r="B17" s="550" t="s">
        <v>861</v>
      </c>
      <c r="C17" s="553" t="s">
        <v>8</v>
      </c>
      <c r="D17" s="547">
        <v>3</v>
      </c>
      <c r="F17" s="551">
        <f>+E17*D17</f>
        <v>0</v>
      </c>
    </row>
    <row r="18" ht="12.75">
      <c r="C18" s="553"/>
    </row>
    <row r="19" spans="1:6" ht="51">
      <c r="A19" s="544">
        <v>8</v>
      </c>
      <c r="B19" s="550" t="s">
        <v>862</v>
      </c>
      <c r="C19" s="553" t="s">
        <v>8</v>
      </c>
      <c r="D19" s="547">
        <v>8</v>
      </c>
      <c r="F19" s="551">
        <f>+E19*D19</f>
        <v>0</v>
      </c>
    </row>
    <row r="20" ht="12.75" customHeight="1">
      <c r="C20" s="553"/>
    </row>
    <row r="21" spans="1:6" ht="25.5">
      <c r="A21" s="544">
        <v>9</v>
      </c>
      <c r="B21" s="550" t="s">
        <v>863</v>
      </c>
      <c r="C21" s="553" t="s">
        <v>8</v>
      </c>
      <c r="D21" s="547">
        <v>18</v>
      </c>
      <c r="F21" s="551">
        <f>+E21*D21</f>
        <v>0</v>
      </c>
    </row>
    <row r="22" ht="12.75" customHeight="1">
      <c r="C22" s="553"/>
    </row>
    <row r="23" spans="1:6" ht="51">
      <c r="A23" s="544">
        <v>10</v>
      </c>
      <c r="B23" s="550" t="s">
        <v>864</v>
      </c>
      <c r="C23" s="553" t="s">
        <v>8</v>
      </c>
      <c r="D23" s="547">
        <v>1</v>
      </c>
      <c r="F23" s="551">
        <f>+E23*D23</f>
        <v>0</v>
      </c>
    </row>
    <row r="24" ht="12.75" customHeight="1">
      <c r="C24" s="553"/>
    </row>
    <row r="25" spans="1:6" ht="25.5">
      <c r="A25" s="544">
        <v>11</v>
      </c>
      <c r="B25" s="550" t="s">
        <v>865</v>
      </c>
      <c r="C25" s="553" t="s">
        <v>8</v>
      </c>
      <c r="D25" s="547">
        <v>1</v>
      </c>
      <c r="F25" s="551">
        <f>+E25*D25</f>
        <v>0</v>
      </c>
    </row>
    <row r="26" ht="12.75" customHeight="1">
      <c r="C26" s="553"/>
    </row>
    <row r="27" spans="1:6" ht="63.75">
      <c r="A27" s="544">
        <v>12</v>
      </c>
      <c r="B27" s="550" t="s">
        <v>866</v>
      </c>
      <c r="C27" s="553" t="s">
        <v>84</v>
      </c>
      <c r="D27" s="547">
        <v>620</v>
      </c>
      <c r="F27" s="551">
        <f>+E27*D27</f>
        <v>0</v>
      </c>
    </row>
    <row r="28" ht="12.75" customHeight="1">
      <c r="C28" s="553"/>
    </row>
    <row r="29" spans="1:6" ht="76.5">
      <c r="A29" s="544">
        <v>13</v>
      </c>
      <c r="B29" s="550" t="s">
        <v>867</v>
      </c>
      <c r="C29" s="553" t="s">
        <v>84</v>
      </c>
      <c r="D29" s="547">
        <v>250</v>
      </c>
      <c r="F29" s="551">
        <f>+E29*D29</f>
        <v>0</v>
      </c>
    </row>
    <row r="30" ht="12.75" customHeight="1">
      <c r="C30" s="553"/>
    </row>
    <row r="31" spans="1:6" ht="38.25">
      <c r="A31" s="544">
        <v>14</v>
      </c>
      <c r="B31" s="550" t="s">
        <v>868</v>
      </c>
      <c r="C31" s="553" t="s">
        <v>84</v>
      </c>
      <c r="D31" s="547">
        <v>30</v>
      </c>
      <c r="F31" s="551">
        <f>+E31*D31</f>
        <v>0</v>
      </c>
    </row>
    <row r="32" ht="12.75" customHeight="1">
      <c r="C32" s="553"/>
    </row>
    <row r="33" spans="1:6" ht="38.25">
      <c r="A33" s="544">
        <v>15</v>
      </c>
      <c r="B33" s="550" t="s">
        <v>869</v>
      </c>
      <c r="C33" s="553" t="s">
        <v>8</v>
      </c>
      <c r="D33" s="547">
        <v>400</v>
      </c>
      <c r="F33" s="551">
        <f>+E33*D33</f>
        <v>0</v>
      </c>
    </row>
    <row r="34" ht="12.75" customHeight="1">
      <c r="C34" s="553"/>
    </row>
    <row r="35" spans="1:6" s="557" customFormat="1" ht="38.25">
      <c r="A35" s="544">
        <v>16</v>
      </c>
      <c r="B35" s="554" t="s">
        <v>870</v>
      </c>
      <c r="C35" s="555" t="s">
        <v>84</v>
      </c>
      <c r="D35" s="547">
        <v>180</v>
      </c>
      <c r="E35" s="556"/>
      <c r="F35" s="556">
        <f>+E35*D35</f>
        <v>0</v>
      </c>
    </row>
    <row r="36" spans="1:6" s="557" customFormat="1" ht="12.75">
      <c r="A36" s="544"/>
      <c r="B36" s="554"/>
      <c r="C36" s="555"/>
      <c r="D36" s="547"/>
      <c r="E36" s="556"/>
      <c r="F36" s="556"/>
    </row>
    <row r="37" spans="1:6" s="557" customFormat="1" ht="12.75">
      <c r="A37" s="544">
        <v>17</v>
      </c>
      <c r="B37" s="554" t="s">
        <v>871</v>
      </c>
      <c r="C37" s="555" t="s">
        <v>8</v>
      </c>
      <c r="D37" s="547">
        <v>20</v>
      </c>
      <c r="E37" s="556"/>
      <c r="F37" s="556">
        <f>+E37*D37</f>
        <v>0</v>
      </c>
    </row>
    <row r="38" spans="1:6" s="557" customFormat="1" ht="12.75">
      <c r="A38" s="544"/>
      <c r="B38" s="554"/>
      <c r="C38" s="555"/>
      <c r="D38" s="547"/>
      <c r="E38" s="556"/>
      <c r="F38" s="556"/>
    </row>
    <row r="39" spans="1:6" s="561" customFormat="1" ht="21" customHeight="1">
      <c r="A39" s="544">
        <v>18</v>
      </c>
      <c r="B39" s="558" t="s">
        <v>872</v>
      </c>
      <c r="C39" s="559"/>
      <c r="D39" s="547"/>
      <c r="E39" s="560"/>
      <c r="F39" s="560"/>
    </row>
    <row r="40" spans="1:6" s="561" customFormat="1" ht="12.75">
      <c r="A40" s="544"/>
      <c r="B40" s="558" t="s">
        <v>873</v>
      </c>
      <c r="C40" s="559" t="s">
        <v>84</v>
      </c>
      <c r="D40" s="547">
        <v>500</v>
      </c>
      <c r="E40" s="560"/>
      <c r="F40" s="560">
        <f>+D40*E40</f>
        <v>0</v>
      </c>
    </row>
    <row r="41" spans="2:6" s="561" customFormat="1" ht="12.75">
      <c r="B41" s="558" t="s">
        <v>874</v>
      </c>
      <c r="C41" s="559" t="s">
        <v>84</v>
      </c>
      <c r="D41" s="547">
        <v>50</v>
      </c>
      <c r="E41" s="560"/>
      <c r="F41" s="560">
        <f>+D41*E41</f>
        <v>0</v>
      </c>
    </row>
    <row r="42" spans="2:6" s="557" customFormat="1" ht="12.75">
      <c r="B42" s="554"/>
      <c r="C42" s="555"/>
      <c r="D42" s="547"/>
      <c r="E42" s="562"/>
      <c r="F42" s="562"/>
    </row>
    <row r="43" spans="1:6" s="557" customFormat="1" ht="76.5">
      <c r="A43" s="544">
        <v>19</v>
      </c>
      <c r="B43" s="554" t="s">
        <v>875</v>
      </c>
      <c r="C43" s="555"/>
      <c r="D43" s="547"/>
      <c r="E43" s="562"/>
      <c r="F43" s="562"/>
    </row>
    <row r="44" spans="1:6" s="557" customFormat="1" ht="12.75">
      <c r="A44" s="544"/>
      <c r="B44" s="554" t="s">
        <v>876</v>
      </c>
      <c r="C44" s="555" t="s">
        <v>8</v>
      </c>
      <c r="D44" s="547">
        <v>2</v>
      </c>
      <c r="E44" s="563"/>
      <c r="F44" s="563">
        <f>+E44*D44</f>
        <v>0</v>
      </c>
    </row>
    <row r="45" spans="1:6" s="557" customFormat="1" ht="12.75">
      <c r="A45" s="544"/>
      <c r="B45" s="554" t="s">
        <v>877</v>
      </c>
      <c r="C45" s="555" t="s">
        <v>8</v>
      </c>
      <c r="D45" s="547">
        <v>2</v>
      </c>
      <c r="E45" s="563"/>
      <c r="F45" s="563">
        <f>+E45*D45</f>
        <v>0</v>
      </c>
    </row>
    <row r="46" spans="1:6" s="557" customFormat="1" ht="12.75">
      <c r="A46" s="544"/>
      <c r="B46" s="554" t="s">
        <v>878</v>
      </c>
      <c r="C46" s="555" t="s">
        <v>8</v>
      </c>
      <c r="D46" s="547">
        <v>10</v>
      </c>
      <c r="E46" s="563"/>
      <c r="F46" s="563">
        <f>+E46*D46</f>
        <v>0</v>
      </c>
    </row>
    <row r="47" spans="1:6" s="557" customFormat="1" ht="12.75">
      <c r="A47" s="544"/>
      <c r="B47" s="554"/>
      <c r="C47" s="555"/>
      <c r="D47" s="547"/>
      <c r="E47" s="563"/>
      <c r="F47" s="563"/>
    </row>
    <row r="48" spans="1:6" s="557" customFormat="1" ht="38.25">
      <c r="A48" s="544">
        <v>20</v>
      </c>
      <c r="B48" s="554" t="s">
        <v>879</v>
      </c>
      <c r="C48" s="555" t="s">
        <v>880</v>
      </c>
      <c r="D48" s="547">
        <v>1</v>
      </c>
      <c r="E48" s="556"/>
      <c r="F48" s="556">
        <f>+E48*D48</f>
        <v>0</v>
      </c>
    </row>
    <row r="49" spans="1:6" s="557" customFormat="1" ht="12.75">
      <c r="A49" s="544"/>
      <c r="B49" s="554"/>
      <c r="C49" s="555"/>
      <c r="D49" s="547"/>
      <c r="E49" s="556"/>
      <c r="F49" s="556"/>
    </row>
    <row r="50" spans="1:6" ht="51">
      <c r="A50" s="544">
        <v>21</v>
      </c>
      <c r="B50" s="550" t="s">
        <v>881</v>
      </c>
      <c r="C50" s="553" t="s">
        <v>84</v>
      </c>
      <c r="D50" s="547">
        <v>1</v>
      </c>
      <c r="F50" s="551">
        <f>+E50*D50</f>
        <v>0</v>
      </c>
    </row>
    <row r="51" ht="13.5" thickBot="1">
      <c r="C51" s="553"/>
    </row>
    <row r="52" spans="1:6" ht="13.5" thickBot="1">
      <c r="A52" s="564"/>
      <c r="B52" s="565" t="s">
        <v>853</v>
      </c>
      <c r="C52" s="566"/>
      <c r="D52" s="567"/>
      <c r="E52" s="567"/>
      <c r="F52" s="572">
        <f>SUM(F5:F50)</f>
        <v>0</v>
      </c>
    </row>
    <row r="54" spans="5:6" ht="12.75">
      <c r="E54" s="568"/>
      <c r="F54" s="543"/>
    </row>
    <row r="55" spans="1:6" s="552" customFormat="1" ht="12.75">
      <c r="A55" s="544"/>
      <c r="B55" s="550"/>
      <c r="C55" s="550"/>
      <c r="D55" s="547"/>
      <c r="E55" s="551"/>
      <c r="F55" s="569"/>
    </row>
    <row r="56" spans="1:5" s="552" customFormat="1" ht="12.75">
      <c r="A56" s="544"/>
      <c r="B56" s="550"/>
      <c r="C56" s="550"/>
      <c r="D56" s="547"/>
      <c r="E56" s="570"/>
    </row>
    <row r="57" spans="1:6" s="552" customFormat="1" ht="12.75">
      <c r="A57" s="544"/>
      <c r="B57" s="550"/>
      <c r="C57" s="550"/>
      <c r="D57" s="547"/>
      <c r="E57" s="551"/>
      <c r="F57" s="569"/>
    </row>
    <row r="58" spans="1:6" s="571" customFormat="1" ht="12.75">
      <c r="A58" s="544"/>
      <c r="B58" s="550"/>
      <c r="C58" s="550"/>
      <c r="D58" s="547"/>
      <c r="E58" s="551"/>
      <c r="F58" s="551"/>
    </row>
    <row r="59" spans="1:6" s="571" customFormat="1" ht="12.75">
      <c r="A59" s="544"/>
      <c r="B59" s="550"/>
      <c r="C59" s="550"/>
      <c r="D59" s="547"/>
      <c r="E59" s="551"/>
      <c r="F59" s="551"/>
    </row>
    <row r="60" spans="1:6" s="571" customFormat="1" ht="12.75">
      <c r="A60" s="544"/>
      <c r="B60" s="550"/>
      <c r="C60" s="550"/>
      <c r="D60" s="547"/>
      <c r="E60" s="551"/>
      <c r="F60" s="551"/>
    </row>
    <row r="61" spans="1:6" s="571" customFormat="1" ht="12.75">
      <c r="A61" s="544"/>
      <c r="B61" s="550"/>
      <c r="C61" s="550"/>
      <c r="D61" s="547"/>
      <c r="E61" s="551"/>
      <c r="F61" s="551"/>
    </row>
    <row r="62" spans="1:6" s="571" customFormat="1" ht="12.75">
      <c r="A62" s="544"/>
      <c r="B62" s="550"/>
      <c r="C62" s="550"/>
      <c r="D62" s="547"/>
      <c r="E62" s="551"/>
      <c r="F62" s="551"/>
    </row>
    <row r="63" spans="1:6" s="571" customFormat="1" ht="12.75">
      <c r="A63" s="544"/>
      <c r="B63" s="550"/>
      <c r="C63" s="550"/>
      <c r="D63" s="547"/>
      <c r="E63" s="551"/>
      <c r="F63" s="551"/>
    </row>
    <row r="64" spans="1:6" s="571" customFormat="1" ht="12.75">
      <c r="A64" s="544"/>
      <c r="B64" s="550"/>
      <c r="C64" s="550"/>
      <c r="D64" s="547"/>
      <c r="E64" s="551"/>
      <c r="F64" s="551"/>
    </row>
    <row r="65" spans="1:6" s="571" customFormat="1" ht="12.75">
      <c r="A65" s="544"/>
      <c r="B65" s="550"/>
      <c r="C65" s="550"/>
      <c r="D65" s="547"/>
      <c r="E65" s="551"/>
      <c r="F65" s="551"/>
    </row>
    <row r="66" spans="1:6" s="571" customFormat="1" ht="12.75">
      <c r="A66" s="544"/>
      <c r="B66" s="550"/>
      <c r="C66" s="550"/>
      <c r="D66" s="547"/>
      <c r="E66" s="551"/>
      <c r="F66" s="551"/>
    </row>
    <row r="67" spans="1:6" s="571" customFormat="1" ht="12.75">
      <c r="A67" s="544"/>
      <c r="B67" s="550"/>
      <c r="C67" s="550"/>
      <c r="D67" s="547"/>
      <c r="E67" s="551"/>
      <c r="F67" s="551"/>
    </row>
    <row r="68" spans="1:6" s="571" customFormat="1" ht="12.75">
      <c r="A68" s="544"/>
      <c r="B68" s="550"/>
      <c r="C68" s="550"/>
      <c r="D68" s="547"/>
      <c r="E68" s="551"/>
      <c r="F68" s="551"/>
    </row>
    <row r="69" spans="1:6" s="571" customFormat="1" ht="12.75">
      <c r="A69" s="544"/>
      <c r="B69" s="550"/>
      <c r="C69" s="550"/>
      <c r="D69" s="547"/>
      <c r="E69" s="551"/>
      <c r="F69" s="551"/>
    </row>
    <row r="70" spans="1:6" s="571" customFormat="1" ht="12.75">
      <c r="A70" s="544"/>
      <c r="B70" s="550"/>
      <c r="C70" s="550"/>
      <c r="D70" s="547"/>
      <c r="E70" s="551"/>
      <c r="F70" s="551"/>
    </row>
    <row r="71" spans="1:6" s="571" customFormat="1" ht="12.75">
      <c r="A71" s="544"/>
      <c r="B71" s="550"/>
      <c r="C71" s="550"/>
      <c r="D71" s="547"/>
      <c r="E71" s="551"/>
      <c r="F71" s="551"/>
    </row>
    <row r="72" spans="1:6" s="571" customFormat="1" ht="12.75">
      <c r="A72" s="544"/>
      <c r="B72" s="550"/>
      <c r="C72" s="550"/>
      <c r="D72" s="547"/>
      <c r="E72" s="551"/>
      <c r="F72" s="551"/>
    </row>
    <row r="73" spans="1:6" s="571" customFormat="1" ht="12.75">
      <c r="A73" s="544"/>
      <c r="B73" s="550"/>
      <c r="C73" s="550"/>
      <c r="D73" s="547"/>
      <c r="E73" s="551"/>
      <c r="F73" s="551"/>
    </row>
    <row r="74" spans="1:6" s="571" customFormat="1" ht="12.75">
      <c r="A74" s="544"/>
      <c r="B74" s="550"/>
      <c r="C74" s="550"/>
      <c r="D74" s="547"/>
      <c r="E74" s="551"/>
      <c r="F74" s="551"/>
    </row>
  </sheetData>
  <sheetProtection/>
  <printOptions/>
  <pageMargins left="0.7" right="0.7" top="0.75" bottom="0.75" header="0.3" footer="0.3"/>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F17"/>
  <sheetViews>
    <sheetView tabSelected="1" view="pageBreakPreview" zoomScale="90" zoomScaleSheetLayoutView="90" zoomScalePageLayoutView="0" workbookViewId="0" topLeftCell="A4">
      <selection activeCell="F11" sqref="F11"/>
    </sheetView>
  </sheetViews>
  <sheetFormatPr defaultColWidth="9.140625" defaultRowHeight="12.75"/>
  <cols>
    <col min="1" max="1" width="5.421875" style="272" customWidth="1"/>
    <col min="2" max="2" width="73.57421875" style="272" customWidth="1"/>
    <col min="3" max="3" width="35.8515625" style="273" customWidth="1"/>
    <col min="4" max="5" width="9.140625" style="272" customWidth="1"/>
    <col min="6" max="6" width="19.00390625" style="272" customWidth="1"/>
    <col min="7" max="16384" width="9.140625" style="272" customWidth="1"/>
  </cols>
  <sheetData>
    <row r="1" spans="1:3" s="269" customFormat="1" ht="48.75" customHeight="1">
      <c r="A1" s="758" t="s">
        <v>376</v>
      </c>
      <c r="B1" s="759"/>
      <c r="C1" s="760"/>
    </row>
    <row r="2" spans="1:6" s="269" customFormat="1" ht="30" customHeight="1">
      <c r="A2" s="761" t="s">
        <v>377</v>
      </c>
      <c r="B2" s="762"/>
      <c r="C2" s="763"/>
      <c r="E2" s="270"/>
      <c r="F2" s="270"/>
    </row>
    <row r="3" spans="1:6" s="269" customFormat="1" ht="18.75">
      <c r="A3" s="764"/>
      <c r="B3" s="765"/>
      <c r="C3" s="766"/>
      <c r="E3" s="270"/>
      <c r="F3" s="271"/>
    </row>
    <row r="4" spans="1:6" s="269" customFormat="1" ht="15.75" customHeight="1">
      <c r="A4" s="278" t="s">
        <v>217</v>
      </c>
      <c r="B4" s="276" t="s">
        <v>368</v>
      </c>
      <c r="C4" s="279">
        <f>'РЕКАПИТУЛАЦИЈА ГА'!C20</f>
        <v>0</v>
      </c>
      <c r="E4" s="270"/>
      <c r="F4" s="271"/>
    </row>
    <row r="5" spans="1:6" s="269" customFormat="1" ht="18.75">
      <c r="A5" s="278" t="s">
        <v>268</v>
      </c>
      <c r="B5" s="277" t="s">
        <v>369</v>
      </c>
      <c r="C5" s="279">
        <f>'РЕКАПИТУЛАЦИЈА М'!C11</f>
        <v>0</v>
      </c>
      <c r="E5" s="270"/>
      <c r="F5" s="271"/>
    </row>
    <row r="6" spans="1:6" s="269" customFormat="1" ht="15.75" customHeight="1">
      <c r="A6" s="278" t="s">
        <v>311</v>
      </c>
      <c r="B6" s="277" t="s">
        <v>370</v>
      </c>
      <c r="C6" s="279">
        <f>'РЕКАПИТУЛАЦИЈА ЕЕ'!C14+'РЕКАПИТУЛАЦИЈА ТК'!C5</f>
        <v>0</v>
      </c>
      <c r="E6" s="270"/>
      <c r="F6" s="271"/>
    </row>
    <row r="7" spans="1:6" s="269" customFormat="1" ht="15.75" customHeight="1">
      <c r="A7" s="278" t="s">
        <v>321</v>
      </c>
      <c r="B7" s="277" t="s">
        <v>371</v>
      </c>
      <c r="C7" s="279">
        <f>'РЕКАПИТУЛАЦИЈА ВиК'!C13</f>
        <v>0</v>
      </c>
      <c r="E7" s="270"/>
      <c r="F7" s="271"/>
    </row>
    <row r="8" spans="1:6" s="269" customFormat="1" ht="15.75" customHeight="1">
      <c r="A8" s="574">
        <v>5</v>
      </c>
      <c r="B8" s="277" t="s">
        <v>882</v>
      </c>
      <c r="C8" s="573">
        <f>'DOJAVA POZARA'!F52</f>
        <v>0</v>
      </c>
      <c r="E8" s="270"/>
      <c r="F8" s="271"/>
    </row>
    <row r="9" spans="1:6" s="269" customFormat="1" ht="15.75" customHeight="1">
      <c r="A9" s="764"/>
      <c r="B9" s="765"/>
      <c r="C9" s="766"/>
      <c r="E9" s="270"/>
      <c r="F9" s="271"/>
    </row>
    <row r="10" spans="1:3" ht="18.75">
      <c r="A10" s="756" t="s">
        <v>883</v>
      </c>
      <c r="B10" s="757"/>
      <c r="C10" s="280">
        <f>C4+C5+C6+C7+C8</f>
        <v>0</v>
      </c>
    </row>
    <row r="11" spans="1:3" ht="18.75">
      <c r="A11" s="756" t="s">
        <v>823</v>
      </c>
      <c r="B11" s="757"/>
      <c r="C11" s="280">
        <f>C10*0.2</f>
        <v>0</v>
      </c>
    </row>
    <row r="12" spans="1:3" ht="19.5" thickBot="1">
      <c r="A12" s="754" t="s">
        <v>884</v>
      </c>
      <c r="B12" s="755"/>
      <c r="C12" s="281">
        <f>C10+C11</f>
        <v>0</v>
      </c>
    </row>
    <row r="13" ht="15">
      <c r="B13" s="274"/>
    </row>
    <row r="14" ht="15">
      <c r="B14" s="275"/>
    </row>
    <row r="15" ht="15">
      <c r="C15" s="344" t="s">
        <v>778</v>
      </c>
    </row>
    <row r="16" ht="15">
      <c r="B16" s="275"/>
    </row>
    <row r="17" ht="15">
      <c r="C17" s="345"/>
    </row>
  </sheetData>
  <sheetProtection/>
  <mergeCells count="7">
    <mergeCell ref="A12:B12"/>
    <mergeCell ref="A11:B11"/>
    <mergeCell ref="A10:B10"/>
    <mergeCell ref="A1:C1"/>
    <mergeCell ref="A2:C2"/>
    <mergeCell ref="A3:C3"/>
    <mergeCell ref="A9:C9"/>
  </mergeCells>
  <printOptions horizontalCentered="1"/>
  <pageMargins left="0" right="0" top="0.7480314960629921" bottom="0" header="0" footer="0"/>
  <pageSetup horizontalDpi="600" verticalDpi="600" orientation="portrait" paperSize="9" scale="85" r:id="rId1"/>
  <colBreaks count="1" manualBreakCount="1">
    <brk id="3"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C20"/>
  <sheetViews>
    <sheetView view="pageBreakPreview" zoomScale="80" zoomScaleNormal="70" zoomScaleSheetLayoutView="80" workbookViewId="0" topLeftCell="A1">
      <selection activeCell="B31" sqref="B31"/>
    </sheetView>
  </sheetViews>
  <sheetFormatPr defaultColWidth="9.140625" defaultRowHeight="12.75"/>
  <cols>
    <col min="1" max="1" width="6.00390625" style="3" customWidth="1"/>
    <col min="2" max="2" width="104.00390625" style="3" customWidth="1"/>
    <col min="3" max="3" width="26.140625" style="10" customWidth="1"/>
    <col min="4" max="4" width="22.7109375" style="177" customWidth="1"/>
    <col min="5" max="16384" width="9.140625" style="3" customWidth="1"/>
  </cols>
  <sheetData>
    <row r="1" spans="1:3" ht="15.75">
      <c r="A1" s="625" t="s">
        <v>803</v>
      </c>
      <c r="B1" s="626"/>
      <c r="C1" s="627"/>
    </row>
    <row r="2" spans="1:3" ht="15.75">
      <c r="A2" s="337" t="s">
        <v>15</v>
      </c>
      <c r="B2" s="191" t="s">
        <v>27</v>
      </c>
      <c r="C2" s="312">
        <f>ГА!F32</f>
        <v>0</v>
      </c>
    </row>
    <row r="3" spans="1:3" ht="15.75">
      <c r="A3" s="337" t="s">
        <v>16</v>
      </c>
      <c r="B3" s="191" t="s">
        <v>29</v>
      </c>
      <c r="C3" s="312">
        <f>ГА!F53</f>
        <v>0</v>
      </c>
    </row>
    <row r="4" spans="1:3" ht="15.75">
      <c r="A4" s="337" t="s">
        <v>12</v>
      </c>
      <c r="B4" s="191" t="s">
        <v>31</v>
      </c>
      <c r="C4" s="312">
        <f>ГА!F67</f>
        <v>0</v>
      </c>
    </row>
    <row r="5" spans="1:3" ht="15.75">
      <c r="A5" s="337" t="s">
        <v>17</v>
      </c>
      <c r="B5" s="191" t="s">
        <v>33</v>
      </c>
      <c r="C5" s="312">
        <f>ГА!F84</f>
        <v>0</v>
      </c>
    </row>
    <row r="6" spans="1:3" ht="15.75">
      <c r="A6" s="337" t="s">
        <v>13</v>
      </c>
      <c r="B6" s="191" t="s">
        <v>35</v>
      </c>
      <c r="C6" s="312">
        <f>ГА!F89</f>
        <v>0</v>
      </c>
    </row>
    <row r="7" spans="1:3" ht="15.75">
      <c r="A7" s="311" t="s">
        <v>14</v>
      </c>
      <c r="B7" s="192" t="s">
        <v>40</v>
      </c>
      <c r="C7" s="312">
        <f>ГА!F98</f>
        <v>0</v>
      </c>
    </row>
    <row r="8" spans="1:3" ht="15.75">
      <c r="A8" s="311" t="s">
        <v>18</v>
      </c>
      <c r="B8" s="192" t="s">
        <v>42</v>
      </c>
      <c r="C8" s="312">
        <f>ГА!F103</f>
        <v>0</v>
      </c>
    </row>
    <row r="9" spans="1:3" ht="15.75">
      <c r="A9" s="311" t="s">
        <v>0</v>
      </c>
      <c r="B9" s="192" t="s">
        <v>44</v>
      </c>
      <c r="C9" s="312">
        <f>ГА!F120</f>
        <v>0</v>
      </c>
    </row>
    <row r="10" spans="1:3" ht="15.75">
      <c r="A10" s="311" t="s">
        <v>1</v>
      </c>
      <c r="B10" s="192" t="s">
        <v>46</v>
      </c>
      <c r="C10" s="312">
        <f>ГА!F148</f>
        <v>0</v>
      </c>
    </row>
    <row r="11" spans="1:3" ht="15.75">
      <c r="A11" s="311" t="s">
        <v>2</v>
      </c>
      <c r="B11" s="192" t="s">
        <v>48</v>
      </c>
      <c r="C11" s="312">
        <f>ГА!F162</f>
        <v>0</v>
      </c>
    </row>
    <row r="12" spans="1:3" ht="15.75">
      <c r="A12" s="311" t="s">
        <v>3</v>
      </c>
      <c r="B12" s="192" t="s">
        <v>50</v>
      </c>
      <c r="C12" s="312">
        <f>ГА!F183</f>
        <v>0</v>
      </c>
    </row>
    <row r="13" spans="1:3" ht="15.75">
      <c r="A13" s="311" t="s">
        <v>4</v>
      </c>
      <c r="B13" s="192" t="s">
        <v>52</v>
      </c>
      <c r="C13" s="312">
        <f>ГА!F205</f>
        <v>0</v>
      </c>
    </row>
    <row r="14" spans="1:3" ht="15.75">
      <c r="A14" s="311" t="s">
        <v>5</v>
      </c>
      <c r="B14" s="192" t="s">
        <v>62</v>
      </c>
      <c r="C14" s="312">
        <f>ГА!F281</f>
        <v>0</v>
      </c>
    </row>
    <row r="15" spans="1:3" ht="15.75">
      <c r="A15" s="311" t="s">
        <v>19</v>
      </c>
      <c r="B15" s="192" t="s">
        <v>64</v>
      </c>
      <c r="C15" s="312">
        <f>ГА!F288</f>
        <v>0</v>
      </c>
    </row>
    <row r="16" spans="1:3" ht="15.75">
      <c r="A16" s="311" t="s">
        <v>6</v>
      </c>
      <c r="B16" s="192" t="s">
        <v>67</v>
      </c>
      <c r="C16" s="312">
        <f>ГА!F329</f>
        <v>0</v>
      </c>
    </row>
    <row r="17" spans="1:3" ht="15.75">
      <c r="A17" s="311" t="s">
        <v>7</v>
      </c>
      <c r="B17" s="192" t="s">
        <v>69</v>
      </c>
      <c r="C17" s="312">
        <f>ГА!F336</f>
        <v>0</v>
      </c>
    </row>
    <row r="18" spans="1:3" ht="15.75">
      <c r="A18" s="311" t="s">
        <v>610</v>
      </c>
      <c r="B18" s="192" t="s">
        <v>614</v>
      </c>
      <c r="C18" s="312">
        <f>ГА!F344</f>
        <v>0</v>
      </c>
    </row>
    <row r="19" spans="1:3" ht="16.5" thickBot="1">
      <c r="A19" s="338"/>
      <c r="B19" s="190"/>
      <c r="C19" s="529"/>
    </row>
    <row r="20" spans="1:3" ht="20.25" thickBot="1">
      <c r="A20" s="623" t="s">
        <v>802</v>
      </c>
      <c r="B20" s="624"/>
      <c r="C20" s="189">
        <f>SUM(C2:C19)</f>
        <v>0</v>
      </c>
    </row>
    <row r="22" ht="15.75"/>
    <row r="23" ht="15.75"/>
    <row r="25" ht="15.75"/>
    <row r="26" ht="15.75"/>
    <row r="27" ht="15.75"/>
  </sheetData>
  <sheetProtection/>
  <mergeCells count="2">
    <mergeCell ref="A20:B20"/>
    <mergeCell ref="A1:C1"/>
  </mergeCells>
  <printOptions horizontalCentered="1"/>
  <pageMargins left="0" right="0" top="0.4724409448818898" bottom="0.3937007874015748" header="0" footer="0"/>
  <pageSetup horizontalDpi="600" verticalDpi="600" orientation="landscape" paperSize="9" scale="95"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1:H315"/>
  <sheetViews>
    <sheetView view="pageBreakPreview" zoomScale="90" zoomScaleSheetLayoutView="90" zoomScalePageLayoutView="0" workbookViewId="0" topLeftCell="A301">
      <selection activeCell="G312" sqref="G312"/>
    </sheetView>
  </sheetViews>
  <sheetFormatPr defaultColWidth="9.140625" defaultRowHeight="12.75"/>
  <cols>
    <col min="1" max="1" width="6.28125" style="130" customWidth="1"/>
    <col min="2" max="2" width="81.57421875" style="435" customWidth="1"/>
    <col min="3" max="3" width="16.00390625" style="132" customWidth="1"/>
    <col min="4" max="4" width="17.28125" style="170" customWidth="1"/>
    <col min="5" max="6" width="15.8515625" style="143" customWidth="1"/>
    <col min="7" max="7" width="35.28125" style="127" customWidth="1"/>
    <col min="8" max="16384" width="9.140625" style="127" customWidth="1"/>
  </cols>
  <sheetData>
    <row r="1" spans="1:7" s="353" customFormat="1" ht="33.75" customHeight="1" thickBot="1">
      <c r="A1" s="631" t="s">
        <v>374</v>
      </c>
      <c r="B1" s="632"/>
      <c r="C1" s="632"/>
      <c r="D1" s="632"/>
      <c r="E1" s="632"/>
      <c r="F1" s="633"/>
      <c r="G1" s="352"/>
    </row>
    <row r="2" spans="1:6" ht="15" customHeight="1">
      <c r="A2" s="634" t="s">
        <v>215</v>
      </c>
      <c r="B2" s="635"/>
      <c r="C2" s="635"/>
      <c r="D2" s="635"/>
      <c r="E2" s="635"/>
      <c r="F2" s="636"/>
    </row>
    <row r="3" spans="1:6" ht="15.75">
      <c r="A3" s="637" t="s">
        <v>216</v>
      </c>
      <c r="B3" s="638"/>
      <c r="C3" s="638"/>
      <c r="D3" s="638"/>
      <c r="E3" s="638"/>
      <c r="F3" s="639"/>
    </row>
    <row r="4" spans="1:7" s="28" customFormat="1" ht="38.25" customHeight="1">
      <c r="A4" s="640" t="s">
        <v>847</v>
      </c>
      <c r="B4" s="641"/>
      <c r="C4" s="641"/>
      <c r="D4" s="641"/>
      <c r="E4" s="641"/>
      <c r="F4" s="642"/>
      <c r="G4" s="128"/>
    </row>
    <row r="5" spans="1:7" s="28" customFormat="1" ht="75" customHeight="1">
      <c r="A5" s="643"/>
      <c r="B5" s="644"/>
      <c r="C5" s="644"/>
      <c r="D5" s="644"/>
      <c r="E5" s="644"/>
      <c r="F5" s="645"/>
      <c r="G5" s="128"/>
    </row>
    <row r="6" spans="1:7" s="28" customFormat="1" ht="75" customHeight="1">
      <c r="A6" s="643"/>
      <c r="B6" s="644"/>
      <c r="C6" s="644"/>
      <c r="D6" s="644"/>
      <c r="E6" s="644"/>
      <c r="F6" s="645"/>
      <c r="G6" s="128"/>
    </row>
    <row r="7" spans="1:7" s="28" customFormat="1" ht="118.5" customHeight="1">
      <c r="A7" s="643"/>
      <c r="B7" s="644"/>
      <c r="C7" s="644"/>
      <c r="D7" s="644"/>
      <c r="E7" s="644"/>
      <c r="F7" s="645"/>
      <c r="G7" s="128"/>
    </row>
    <row r="8" spans="1:7" s="28" customFormat="1" ht="15.75" customHeight="1" hidden="1">
      <c r="A8" s="643"/>
      <c r="B8" s="644"/>
      <c r="C8" s="644"/>
      <c r="D8" s="644"/>
      <c r="E8" s="644"/>
      <c r="F8" s="645"/>
      <c r="G8" s="128"/>
    </row>
    <row r="9" spans="1:7" s="28" customFormat="1" ht="15.75" customHeight="1" hidden="1">
      <c r="A9" s="646"/>
      <c r="B9" s="647"/>
      <c r="C9" s="647"/>
      <c r="D9" s="647"/>
      <c r="E9" s="647"/>
      <c r="F9" s="648"/>
      <c r="G9" s="128"/>
    </row>
    <row r="10" spans="1:6" s="129" customFormat="1" ht="15.75">
      <c r="A10" s="425"/>
      <c r="B10" s="433"/>
      <c r="C10" s="158"/>
      <c r="D10" s="169"/>
      <c r="E10" s="125"/>
      <c r="F10" s="426"/>
    </row>
    <row r="11" spans="1:6" s="129" customFormat="1" ht="45" customHeight="1">
      <c r="A11" s="427" t="s">
        <v>21</v>
      </c>
      <c r="B11" s="354" t="s">
        <v>22</v>
      </c>
      <c r="C11" s="355" t="s">
        <v>23</v>
      </c>
      <c r="D11" s="356" t="s">
        <v>24</v>
      </c>
      <c r="E11" s="357" t="s">
        <v>25</v>
      </c>
      <c r="F11" s="428" t="s">
        <v>70</v>
      </c>
    </row>
    <row r="12" spans="1:6" s="129" customFormat="1" ht="15.75">
      <c r="A12" s="429" t="s">
        <v>10</v>
      </c>
      <c r="B12" s="434">
        <v>2</v>
      </c>
      <c r="C12" s="358">
        <v>3</v>
      </c>
      <c r="D12" s="359">
        <v>4</v>
      </c>
      <c r="E12" s="359">
        <v>5</v>
      </c>
      <c r="F12" s="430">
        <v>6</v>
      </c>
    </row>
    <row r="13" spans="1:6" ht="16.5" thickBot="1">
      <c r="A13" s="142"/>
      <c r="F13" s="156"/>
    </row>
    <row r="14" spans="1:6" ht="16.5" thickBot="1">
      <c r="A14" s="387" t="s">
        <v>217</v>
      </c>
      <c r="B14" s="436" t="s">
        <v>218</v>
      </c>
      <c r="C14" s="360"/>
      <c r="D14" s="361"/>
      <c r="E14" s="362"/>
      <c r="F14" s="363"/>
    </row>
    <row r="15" spans="1:6" ht="134.25" customHeight="1">
      <c r="A15" s="159" t="s">
        <v>219</v>
      </c>
      <c r="B15" s="166" t="s">
        <v>747</v>
      </c>
      <c r="C15" s="140"/>
      <c r="D15" s="171"/>
      <c r="E15" s="144"/>
      <c r="F15" s="151"/>
    </row>
    <row r="16" spans="1:6" ht="22.5" customHeight="1">
      <c r="A16" s="159"/>
      <c r="B16" s="167" t="s">
        <v>615</v>
      </c>
      <c r="C16" s="133" t="s">
        <v>366</v>
      </c>
      <c r="D16" s="171">
        <v>1</v>
      </c>
      <c r="E16" s="145"/>
      <c r="F16" s="152">
        <f aca="true" t="shared" si="0" ref="F16:F23">D16*E16</f>
        <v>0</v>
      </c>
    </row>
    <row r="17" spans="1:6" ht="22.5" customHeight="1">
      <c r="A17" s="159"/>
      <c r="B17" s="167" t="s">
        <v>616</v>
      </c>
      <c r="C17" s="133" t="s">
        <v>366</v>
      </c>
      <c r="D17" s="171">
        <v>1</v>
      </c>
      <c r="E17" s="145"/>
      <c r="F17" s="152">
        <f t="shared" si="0"/>
        <v>0</v>
      </c>
    </row>
    <row r="18" spans="1:6" ht="22.5" customHeight="1">
      <c r="A18" s="134"/>
      <c r="B18" s="135" t="s">
        <v>617</v>
      </c>
      <c r="C18" s="133" t="s">
        <v>366</v>
      </c>
      <c r="D18" s="157">
        <v>1</v>
      </c>
      <c r="E18" s="145"/>
      <c r="F18" s="152">
        <f t="shared" si="0"/>
        <v>0</v>
      </c>
    </row>
    <row r="19" spans="1:6" ht="22.5" customHeight="1">
      <c r="A19" s="134"/>
      <c r="B19" s="135" t="s">
        <v>618</v>
      </c>
      <c r="C19" s="133" t="s">
        <v>366</v>
      </c>
      <c r="D19" s="157">
        <v>1</v>
      </c>
      <c r="E19" s="145"/>
      <c r="F19" s="152">
        <f t="shared" si="0"/>
        <v>0</v>
      </c>
    </row>
    <row r="20" spans="1:6" ht="22.5" customHeight="1">
      <c r="A20" s="134"/>
      <c r="B20" s="135" t="s">
        <v>220</v>
      </c>
      <c r="C20" s="133" t="s">
        <v>366</v>
      </c>
      <c r="D20" s="157">
        <v>2</v>
      </c>
      <c r="E20" s="145"/>
      <c r="F20" s="152">
        <f t="shared" si="0"/>
        <v>0</v>
      </c>
    </row>
    <row r="21" spans="1:6" ht="22.5" customHeight="1">
      <c r="A21" s="134"/>
      <c r="B21" s="135" t="s">
        <v>619</v>
      </c>
      <c r="C21" s="133" t="s">
        <v>366</v>
      </c>
      <c r="D21" s="157">
        <v>3</v>
      </c>
      <c r="E21" s="145"/>
      <c r="F21" s="152">
        <f t="shared" si="0"/>
        <v>0</v>
      </c>
    </row>
    <row r="22" spans="1:6" ht="22.5" customHeight="1">
      <c r="A22" s="134"/>
      <c r="B22" s="135" t="s">
        <v>620</v>
      </c>
      <c r="C22" s="133" t="s">
        <v>366</v>
      </c>
      <c r="D22" s="157">
        <v>2</v>
      </c>
      <c r="E22" s="145"/>
      <c r="F22" s="152">
        <f t="shared" si="0"/>
        <v>0</v>
      </c>
    </row>
    <row r="23" spans="1:6" ht="22.5" customHeight="1">
      <c r="A23" s="134"/>
      <c r="B23" s="135" t="s">
        <v>221</v>
      </c>
      <c r="C23" s="133" t="s">
        <v>366</v>
      </c>
      <c r="D23" s="157">
        <v>10</v>
      </c>
      <c r="E23" s="145"/>
      <c r="F23" s="152">
        <f t="shared" si="0"/>
        <v>0</v>
      </c>
    </row>
    <row r="24" spans="1:6" ht="22.5" customHeight="1">
      <c r="A24" s="134" t="s">
        <v>222</v>
      </c>
      <c r="B24" s="135" t="s">
        <v>223</v>
      </c>
      <c r="C24" s="133"/>
      <c r="D24" s="157"/>
      <c r="E24" s="145"/>
      <c r="F24" s="152"/>
    </row>
    <row r="25" spans="1:6" ht="22.5" customHeight="1">
      <c r="A25" s="134"/>
      <c r="B25" s="135" t="s">
        <v>224</v>
      </c>
      <c r="C25" s="133" t="s">
        <v>366</v>
      </c>
      <c r="D25" s="157">
        <v>21</v>
      </c>
      <c r="E25" s="145"/>
      <c r="F25" s="152">
        <f>D25*E25</f>
        <v>0</v>
      </c>
    </row>
    <row r="26" spans="1:6" ht="22.5" customHeight="1">
      <c r="A26" s="134" t="s">
        <v>225</v>
      </c>
      <c r="B26" s="135" t="s">
        <v>226</v>
      </c>
      <c r="C26" s="133"/>
      <c r="D26" s="157"/>
      <c r="E26" s="145"/>
      <c r="F26" s="152"/>
    </row>
    <row r="27" spans="1:6" ht="22.5" customHeight="1">
      <c r="A27" s="134"/>
      <c r="B27" s="135" t="s">
        <v>224</v>
      </c>
      <c r="C27" s="133" t="s">
        <v>366</v>
      </c>
      <c r="D27" s="157">
        <v>21</v>
      </c>
      <c r="E27" s="145"/>
      <c r="F27" s="152">
        <f>D27*E27</f>
        <v>0</v>
      </c>
    </row>
    <row r="28" spans="1:6" ht="22.5" customHeight="1">
      <c r="A28" s="134" t="s">
        <v>227</v>
      </c>
      <c r="B28" s="135" t="s">
        <v>621</v>
      </c>
      <c r="C28" s="133"/>
      <c r="D28" s="157"/>
      <c r="E28" s="145"/>
      <c r="F28" s="152"/>
    </row>
    <row r="29" spans="1:6" ht="22.5" customHeight="1">
      <c r="A29" s="134"/>
      <c r="B29" s="135" t="s">
        <v>224</v>
      </c>
      <c r="C29" s="133" t="s">
        <v>366</v>
      </c>
      <c r="D29" s="157">
        <v>21</v>
      </c>
      <c r="E29" s="145"/>
      <c r="F29" s="152">
        <f>D29*E29</f>
        <v>0</v>
      </c>
    </row>
    <row r="30" spans="1:6" ht="22.5" customHeight="1">
      <c r="A30" s="134" t="s">
        <v>228</v>
      </c>
      <c r="B30" s="135" t="s">
        <v>229</v>
      </c>
      <c r="C30" s="133"/>
      <c r="D30" s="157"/>
      <c r="E30" s="145"/>
      <c r="F30" s="152"/>
    </row>
    <row r="31" spans="1:6" ht="22.5" customHeight="1">
      <c r="A31" s="134"/>
      <c r="B31" s="135" t="s">
        <v>224</v>
      </c>
      <c r="C31" s="133" t="s">
        <v>366</v>
      </c>
      <c r="D31" s="157">
        <v>42</v>
      </c>
      <c r="E31" s="145"/>
      <c r="F31" s="152">
        <f>D31*E31</f>
        <v>0</v>
      </c>
    </row>
    <row r="32" spans="1:6" ht="22.5" customHeight="1">
      <c r="A32" s="134" t="s">
        <v>230</v>
      </c>
      <c r="B32" s="135" t="s">
        <v>231</v>
      </c>
      <c r="C32" s="133"/>
      <c r="D32" s="157"/>
      <c r="E32" s="145"/>
      <c r="F32" s="152"/>
    </row>
    <row r="33" spans="1:6" ht="22.5" customHeight="1">
      <c r="A33" s="134"/>
      <c r="B33" s="135" t="s">
        <v>232</v>
      </c>
      <c r="C33" s="133" t="s">
        <v>84</v>
      </c>
      <c r="D33" s="157">
        <v>150</v>
      </c>
      <c r="E33" s="145"/>
      <c r="F33" s="152">
        <f>D33*E33</f>
        <v>0</v>
      </c>
    </row>
    <row r="34" spans="1:6" ht="22.5" customHeight="1">
      <c r="A34" s="134"/>
      <c r="B34" s="135" t="s">
        <v>233</v>
      </c>
      <c r="C34" s="133" t="s">
        <v>84</v>
      </c>
      <c r="D34" s="157">
        <v>180</v>
      </c>
      <c r="E34" s="145"/>
      <c r="F34" s="152">
        <f>D34*E34</f>
        <v>0</v>
      </c>
    </row>
    <row r="35" spans="1:6" ht="22.5" customHeight="1">
      <c r="A35" s="134"/>
      <c r="B35" s="135" t="s">
        <v>234</v>
      </c>
      <c r="C35" s="133" t="s">
        <v>84</v>
      </c>
      <c r="D35" s="157">
        <v>120</v>
      </c>
      <c r="E35" s="145"/>
      <c r="F35" s="152">
        <f>D35*E35</f>
        <v>0</v>
      </c>
    </row>
    <row r="36" spans="1:6" ht="22.5" customHeight="1">
      <c r="A36" s="134"/>
      <c r="B36" s="135" t="s">
        <v>235</v>
      </c>
      <c r="C36" s="133" t="s">
        <v>84</v>
      </c>
      <c r="D36" s="157">
        <v>20</v>
      </c>
      <c r="E36" s="145"/>
      <c r="F36" s="152">
        <f>D36*E36</f>
        <v>0</v>
      </c>
    </row>
    <row r="37" spans="1:6" ht="22.5" customHeight="1">
      <c r="A37" s="134"/>
      <c r="B37" s="135" t="s">
        <v>236</v>
      </c>
      <c r="C37" s="133" t="s">
        <v>84</v>
      </c>
      <c r="D37" s="157">
        <v>20</v>
      </c>
      <c r="E37" s="145"/>
      <c r="F37" s="152">
        <f>D37*E37</f>
        <v>0</v>
      </c>
    </row>
    <row r="38" spans="1:6" ht="42.75" customHeight="1">
      <c r="A38" s="134" t="s">
        <v>237</v>
      </c>
      <c r="B38" s="135" t="s">
        <v>845</v>
      </c>
      <c r="C38" s="133"/>
      <c r="D38" s="157"/>
      <c r="E38" s="145"/>
      <c r="F38" s="152"/>
    </row>
    <row r="39" spans="1:6" ht="15.75">
      <c r="A39" s="134"/>
      <c r="B39" s="135" t="s">
        <v>622</v>
      </c>
      <c r="C39" s="133"/>
      <c r="D39" s="157"/>
      <c r="E39" s="145"/>
      <c r="F39" s="152">
        <f>0.5*(F33+F34+F35+F36+F37)</f>
        <v>0</v>
      </c>
    </row>
    <row r="40" spans="1:6" ht="15.75">
      <c r="A40" s="134" t="s">
        <v>238</v>
      </c>
      <c r="B40" s="135" t="s">
        <v>239</v>
      </c>
      <c r="C40" s="133"/>
      <c r="D40" s="157"/>
      <c r="E40" s="145"/>
      <c r="F40" s="152"/>
    </row>
    <row r="41" spans="1:6" ht="15.75">
      <c r="A41" s="134"/>
      <c r="B41" s="135" t="s">
        <v>240</v>
      </c>
      <c r="C41" s="133" t="s">
        <v>366</v>
      </c>
      <c r="D41" s="157">
        <v>4</v>
      </c>
      <c r="E41" s="145"/>
      <c r="F41" s="152">
        <f>D41*E41</f>
        <v>0</v>
      </c>
    </row>
    <row r="42" spans="1:6" ht="15.75">
      <c r="A42" s="134"/>
      <c r="B42" s="135" t="s">
        <v>241</v>
      </c>
      <c r="C42" s="133" t="s">
        <v>366</v>
      </c>
      <c r="D42" s="157">
        <v>4</v>
      </c>
      <c r="E42" s="145"/>
      <c r="F42" s="152">
        <f>D42*E42</f>
        <v>0</v>
      </c>
    </row>
    <row r="43" spans="1:6" ht="15.75">
      <c r="A43" s="134"/>
      <c r="B43" s="135" t="s">
        <v>715</v>
      </c>
      <c r="C43" s="133" t="s">
        <v>366</v>
      </c>
      <c r="D43" s="157">
        <v>2</v>
      </c>
      <c r="E43" s="145"/>
      <c r="F43" s="152">
        <f>D43*E43</f>
        <v>0</v>
      </c>
    </row>
    <row r="44" spans="1:6" ht="15.75">
      <c r="A44" s="134" t="s">
        <v>242</v>
      </c>
      <c r="B44" s="135" t="s">
        <v>243</v>
      </c>
      <c r="C44" s="133"/>
      <c r="D44" s="157"/>
      <c r="E44" s="145"/>
      <c r="F44" s="152"/>
    </row>
    <row r="45" spans="1:6" ht="15.75">
      <c r="A45" s="134"/>
      <c r="B45" s="135" t="s">
        <v>716</v>
      </c>
      <c r="C45" s="133" t="s">
        <v>84</v>
      </c>
      <c r="D45" s="157">
        <v>36</v>
      </c>
      <c r="E45" s="145"/>
      <c r="F45" s="152">
        <f>D45*E45</f>
        <v>0</v>
      </c>
    </row>
    <row r="46" spans="1:6" ht="15.75">
      <c r="A46" s="134"/>
      <c r="B46" s="135" t="s">
        <v>244</v>
      </c>
      <c r="C46" s="133" t="s">
        <v>84</v>
      </c>
      <c r="D46" s="157">
        <v>24</v>
      </c>
      <c r="E46" s="145"/>
      <c r="F46" s="152">
        <f>D46*E46</f>
        <v>0</v>
      </c>
    </row>
    <row r="47" spans="1:6" ht="15.75">
      <c r="A47" s="134"/>
      <c r="B47" s="135" t="s">
        <v>245</v>
      </c>
      <c r="C47" s="133" t="s">
        <v>84</v>
      </c>
      <c r="D47" s="157">
        <v>30</v>
      </c>
      <c r="E47" s="145"/>
      <c r="F47" s="152">
        <f>D47*E47</f>
        <v>0</v>
      </c>
    </row>
    <row r="48" spans="1:6" ht="15.75">
      <c r="A48" s="134"/>
      <c r="B48" s="135" t="s">
        <v>717</v>
      </c>
      <c r="C48" s="133" t="s">
        <v>84</v>
      </c>
      <c r="D48" s="157">
        <v>30</v>
      </c>
      <c r="E48" s="145"/>
      <c r="F48" s="152">
        <f>D48*E48</f>
        <v>0</v>
      </c>
    </row>
    <row r="49" spans="1:6" ht="15.75">
      <c r="A49" s="134"/>
      <c r="B49" s="135" t="s">
        <v>718</v>
      </c>
      <c r="C49" s="133" t="s">
        <v>84</v>
      </c>
      <c r="D49" s="157">
        <v>102</v>
      </c>
      <c r="E49" s="145"/>
      <c r="F49" s="152">
        <f>D49*E49</f>
        <v>0</v>
      </c>
    </row>
    <row r="50" spans="1:6" ht="15.75">
      <c r="A50" s="134" t="s">
        <v>246</v>
      </c>
      <c r="B50" s="135" t="s">
        <v>247</v>
      </c>
      <c r="C50" s="133"/>
      <c r="D50" s="157"/>
      <c r="E50" s="145"/>
      <c r="F50" s="152"/>
    </row>
    <row r="51" spans="1:6" ht="15.75">
      <c r="A51" s="134"/>
      <c r="B51" s="135" t="s">
        <v>623</v>
      </c>
      <c r="C51" s="133"/>
      <c r="D51" s="157"/>
      <c r="E51" s="145"/>
      <c r="F51" s="152">
        <f>0.5*(F46+F47+F48+F49)</f>
        <v>0</v>
      </c>
    </row>
    <row r="52" spans="1:6" ht="31.5">
      <c r="A52" s="134" t="s">
        <v>248</v>
      </c>
      <c r="B52" s="135" t="s">
        <v>249</v>
      </c>
      <c r="C52" s="133"/>
      <c r="D52" s="157"/>
      <c r="E52" s="145"/>
      <c r="F52" s="152"/>
    </row>
    <row r="53" spans="1:6" ht="15.75">
      <c r="A53" s="134"/>
      <c r="B53" s="135" t="s">
        <v>304</v>
      </c>
      <c r="C53" s="133" t="s">
        <v>84</v>
      </c>
      <c r="D53" s="157">
        <v>100</v>
      </c>
      <c r="E53" s="145"/>
      <c r="F53" s="152">
        <f>D53*E53</f>
        <v>0</v>
      </c>
    </row>
    <row r="54" spans="1:6" ht="15.75">
      <c r="A54" s="134"/>
      <c r="B54" s="135" t="s">
        <v>719</v>
      </c>
      <c r="C54" s="133" t="s">
        <v>84</v>
      </c>
      <c r="D54" s="157">
        <v>25</v>
      </c>
      <c r="E54" s="145"/>
      <c r="F54" s="152">
        <f>D54*E54</f>
        <v>0</v>
      </c>
    </row>
    <row r="55" spans="1:6" ht="15.75">
      <c r="A55" s="134"/>
      <c r="B55" s="135" t="s">
        <v>251</v>
      </c>
      <c r="C55" s="133" t="s">
        <v>84</v>
      </c>
      <c r="D55" s="157">
        <v>30</v>
      </c>
      <c r="E55" s="145"/>
      <c r="F55" s="152">
        <f>D55*E55</f>
        <v>0</v>
      </c>
    </row>
    <row r="56" spans="1:6" ht="15.75">
      <c r="A56" s="134"/>
      <c r="B56" s="135" t="s">
        <v>252</v>
      </c>
      <c r="C56" s="133" t="s">
        <v>84</v>
      </c>
      <c r="D56" s="157">
        <v>25</v>
      </c>
      <c r="E56" s="145"/>
      <c r="F56" s="152">
        <f>D56*E56</f>
        <v>0</v>
      </c>
    </row>
    <row r="57" spans="1:6" ht="15.75">
      <c r="A57" s="134"/>
      <c r="B57" s="135" t="s">
        <v>253</v>
      </c>
      <c r="C57" s="133" t="s">
        <v>84</v>
      </c>
      <c r="D57" s="157">
        <v>25</v>
      </c>
      <c r="E57" s="145"/>
      <c r="F57" s="152">
        <f>D57*E57</f>
        <v>0</v>
      </c>
    </row>
    <row r="58" spans="1:6" ht="15.75">
      <c r="A58" s="134" t="s">
        <v>254</v>
      </c>
      <c r="B58" s="135" t="s">
        <v>255</v>
      </c>
      <c r="C58" s="133"/>
      <c r="D58" s="157"/>
      <c r="E58" s="145"/>
      <c r="F58" s="152"/>
    </row>
    <row r="59" spans="1:6" ht="15.75">
      <c r="A59" s="134"/>
      <c r="B59" s="135" t="s">
        <v>624</v>
      </c>
      <c r="C59" s="133"/>
      <c r="D59" s="157"/>
      <c r="E59" s="145"/>
      <c r="F59" s="152">
        <f>0.3*(F53+F54+F55+F56+F57)</f>
        <v>0</v>
      </c>
    </row>
    <row r="60" spans="1:6" ht="15.75">
      <c r="A60" s="134" t="s">
        <v>256</v>
      </c>
      <c r="B60" s="135" t="s">
        <v>257</v>
      </c>
      <c r="C60" s="133"/>
      <c r="D60" s="157"/>
      <c r="E60" s="145"/>
      <c r="F60" s="152"/>
    </row>
    <row r="61" spans="1:6" ht="31.5">
      <c r="A61" s="134"/>
      <c r="B61" s="135" t="s">
        <v>720</v>
      </c>
      <c r="C61" s="133" t="s">
        <v>366</v>
      </c>
      <c r="D61" s="157">
        <v>2</v>
      </c>
      <c r="E61" s="145"/>
      <c r="F61" s="152">
        <f aca="true" t="shared" si="1" ref="F61:F68">D61*E61</f>
        <v>0</v>
      </c>
    </row>
    <row r="62" spans="1:6" ht="15.75">
      <c r="A62" s="134"/>
      <c r="B62" s="135" t="s">
        <v>258</v>
      </c>
      <c r="C62" s="133" t="s">
        <v>366</v>
      </c>
      <c r="D62" s="157">
        <v>4</v>
      </c>
      <c r="E62" s="145"/>
      <c r="F62" s="152">
        <f t="shared" si="1"/>
        <v>0</v>
      </c>
    </row>
    <row r="63" spans="1:6" ht="15.75">
      <c r="A63" s="134"/>
      <c r="B63" s="135" t="s">
        <v>259</v>
      </c>
      <c r="C63" s="133" t="s">
        <v>366</v>
      </c>
      <c r="D63" s="157">
        <v>1</v>
      </c>
      <c r="E63" s="145"/>
      <c r="F63" s="152">
        <f t="shared" si="1"/>
        <v>0</v>
      </c>
    </row>
    <row r="64" spans="1:6" ht="15.75">
      <c r="A64" s="134"/>
      <c r="B64" s="135" t="s">
        <v>260</v>
      </c>
      <c r="C64" s="133" t="s">
        <v>366</v>
      </c>
      <c r="D64" s="157">
        <v>2</v>
      </c>
      <c r="E64" s="145"/>
      <c r="F64" s="152">
        <f t="shared" si="1"/>
        <v>0</v>
      </c>
    </row>
    <row r="65" spans="1:6" ht="15.75">
      <c r="A65" s="134"/>
      <c r="B65" s="135" t="s">
        <v>261</v>
      </c>
      <c r="C65" s="133" t="s">
        <v>366</v>
      </c>
      <c r="D65" s="157">
        <v>2</v>
      </c>
      <c r="E65" s="145"/>
      <c r="F65" s="152">
        <f t="shared" si="1"/>
        <v>0</v>
      </c>
    </row>
    <row r="66" spans="1:6" ht="15.75">
      <c r="A66" s="134"/>
      <c r="B66" s="135" t="s">
        <v>262</v>
      </c>
      <c r="C66" s="133" t="s">
        <v>366</v>
      </c>
      <c r="D66" s="157">
        <v>1</v>
      </c>
      <c r="E66" s="145"/>
      <c r="F66" s="152">
        <f t="shared" si="1"/>
        <v>0</v>
      </c>
    </row>
    <row r="67" spans="1:6" ht="15.75">
      <c r="A67" s="134"/>
      <c r="B67" s="135" t="s">
        <v>263</v>
      </c>
      <c r="C67" s="133" t="s">
        <v>366</v>
      </c>
      <c r="D67" s="157">
        <v>2</v>
      </c>
      <c r="E67" s="145"/>
      <c r="F67" s="152">
        <f t="shared" si="1"/>
        <v>0</v>
      </c>
    </row>
    <row r="68" spans="1:6" ht="18.75">
      <c r="A68" s="134"/>
      <c r="B68" s="135" t="s">
        <v>780</v>
      </c>
      <c r="C68" s="133" t="s">
        <v>366</v>
      </c>
      <c r="D68" s="157">
        <v>6</v>
      </c>
      <c r="E68" s="145"/>
      <c r="F68" s="152">
        <f t="shared" si="1"/>
        <v>0</v>
      </c>
    </row>
    <row r="69" spans="1:6" ht="37.5" customHeight="1">
      <c r="A69" s="134" t="s">
        <v>264</v>
      </c>
      <c r="B69" s="135" t="s">
        <v>265</v>
      </c>
      <c r="C69" s="133"/>
      <c r="D69" s="157"/>
      <c r="E69" s="145"/>
      <c r="F69" s="152"/>
    </row>
    <row r="70" spans="1:7" ht="21" customHeight="1">
      <c r="A70" s="391"/>
      <c r="B70" s="437"/>
      <c r="C70" s="392" t="s">
        <v>835</v>
      </c>
      <c r="D70" s="393">
        <v>1</v>
      </c>
      <c r="E70" s="394"/>
      <c r="F70" s="150">
        <f>D70*E70</f>
        <v>0</v>
      </c>
      <c r="G70" s="364"/>
    </row>
    <row r="71" spans="1:6" ht="36" customHeight="1">
      <c r="A71" s="391" t="s">
        <v>266</v>
      </c>
      <c r="B71" s="437" t="s">
        <v>844</v>
      </c>
      <c r="C71" s="395"/>
      <c r="D71" s="393"/>
      <c r="E71" s="394"/>
      <c r="F71" s="150"/>
    </row>
    <row r="72" spans="1:7" ht="15.75">
      <c r="A72" s="391"/>
      <c r="B72" s="437"/>
      <c r="C72" s="392" t="s">
        <v>835</v>
      </c>
      <c r="D72" s="393">
        <v>1</v>
      </c>
      <c r="E72" s="394"/>
      <c r="F72" s="150">
        <f>D72*E72</f>
        <v>0</v>
      </c>
      <c r="G72" s="364"/>
    </row>
    <row r="73" spans="1:6" ht="18" customHeight="1" thickBot="1">
      <c r="A73" s="652" t="s">
        <v>267</v>
      </c>
      <c r="B73" s="653"/>
      <c r="C73" s="653"/>
      <c r="D73" s="653"/>
      <c r="E73" s="654"/>
      <c r="F73" s="431">
        <f>SUM(F16:F72)</f>
        <v>0</v>
      </c>
    </row>
    <row r="74" spans="1:6" ht="16.5" thickBot="1">
      <c r="A74" s="141"/>
      <c r="B74" s="438"/>
      <c r="C74" s="160"/>
      <c r="D74" s="172"/>
      <c r="E74" s="146"/>
      <c r="F74" s="432"/>
    </row>
    <row r="75" spans="1:6" ht="16.5" thickBot="1">
      <c r="A75" s="365" t="s">
        <v>268</v>
      </c>
      <c r="B75" s="436" t="s">
        <v>269</v>
      </c>
      <c r="C75" s="366"/>
      <c r="D75" s="367"/>
      <c r="E75" s="368"/>
      <c r="F75" s="369"/>
    </row>
    <row r="76" spans="1:6" ht="326.25" customHeight="1">
      <c r="A76" s="159" t="s">
        <v>270</v>
      </c>
      <c r="B76" s="167" t="s">
        <v>721</v>
      </c>
      <c r="C76" s="140"/>
      <c r="D76" s="171"/>
      <c r="E76" s="147"/>
      <c r="F76" s="149"/>
    </row>
    <row r="77" spans="1:6" ht="185.25" customHeight="1">
      <c r="A77" s="159"/>
      <c r="B77" s="167" t="s">
        <v>843</v>
      </c>
      <c r="C77" s="140"/>
      <c r="D77" s="157"/>
      <c r="E77" s="145"/>
      <c r="F77" s="150"/>
    </row>
    <row r="78" spans="1:6" ht="15.75">
      <c r="A78" s="159"/>
      <c r="B78" s="167"/>
      <c r="C78" s="133" t="s">
        <v>366</v>
      </c>
      <c r="D78" s="157">
        <v>1</v>
      </c>
      <c r="E78" s="145"/>
      <c r="F78" s="150">
        <f>D78*E78</f>
        <v>0</v>
      </c>
    </row>
    <row r="79" spans="1:6" ht="15.75">
      <c r="A79" s="134" t="s">
        <v>271</v>
      </c>
      <c r="B79" s="135" t="s">
        <v>272</v>
      </c>
      <c r="C79" s="133"/>
      <c r="D79" s="157"/>
      <c r="E79" s="145"/>
      <c r="F79" s="150"/>
    </row>
    <row r="80" spans="1:6" ht="15.75">
      <c r="A80" s="134"/>
      <c r="B80" s="135" t="s">
        <v>663</v>
      </c>
      <c r="C80" s="133" t="s">
        <v>366</v>
      </c>
      <c r="D80" s="157">
        <v>6</v>
      </c>
      <c r="E80" s="145"/>
      <c r="F80" s="150">
        <f aca="true" t="shared" si="2" ref="F80:F88">D80*E80</f>
        <v>0</v>
      </c>
    </row>
    <row r="81" spans="1:6" ht="18.75">
      <c r="A81" s="134"/>
      <c r="B81" s="135" t="s">
        <v>781</v>
      </c>
      <c r="C81" s="133" t="s">
        <v>366</v>
      </c>
      <c r="D81" s="157">
        <v>4</v>
      </c>
      <c r="E81" s="145"/>
      <c r="F81" s="150">
        <f t="shared" si="2"/>
        <v>0</v>
      </c>
    </row>
    <row r="82" spans="1:6" ht="15.75">
      <c r="A82" s="134"/>
      <c r="B82" s="135" t="s">
        <v>274</v>
      </c>
      <c r="C82" s="133" t="s">
        <v>366</v>
      </c>
      <c r="D82" s="157">
        <v>2</v>
      </c>
      <c r="E82" s="145"/>
      <c r="F82" s="150">
        <f t="shared" si="2"/>
        <v>0</v>
      </c>
    </row>
    <row r="83" spans="1:6" ht="15.75">
      <c r="A83" s="134"/>
      <c r="B83" s="135" t="s">
        <v>275</v>
      </c>
      <c r="C83" s="133" t="s">
        <v>366</v>
      </c>
      <c r="D83" s="157">
        <v>2</v>
      </c>
      <c r="E83" s="145"/>
      <c r="F83" s="150">
        <f t="shared" si="2"/>
        <v>0</v>
      </c>
    </row>
    <row r="84" spans="1:6" ht="15.75">
      <c r="A84" s="134"/>
      <c r="B84" s="135" t="s">
        <v>664</v>
      </c>
      <c r="C84" s="133" t="s">
        <v>366</v>
      </c>
      <c r="D84" s="157">
        <v>4</v>
      </c>
      <c r="E84" s="145"/>
      <c r="F84" s="150">
        <f t="shared" si="2"/>
        <v>0</v>
      </c>
    </row>
    <row r="85" spans="1:6" ht="15.75">
      <c r="A85" s="134"/>
      <c r="B85" s="135" t="s">
        <v>276</v>
      </c>
      <c r="C85" s="133" t="s">
        <v>366</v>
      </c>
      <c r="D85" s="157">
        <v>1</v>
      </c>
      <c r="E85" s="145"/>
      <c r="F85" s="150">
        <f t="shared" si="2"/>
        <v>0</v>
      </c>
    </row>
    <row r="86" spans="1:6" ht="31.5">
      <c r="A86" s="134"/>
      <c r="B86" s="135" t="s">
        <v>277</v>
      </c>
      <c r="C86" s="133" t="s">
        <v>366</v>
      </c>
      <c r="D86" s="157">
        <v>1</v>
      </c>
      <c r="E86" s="145"/>
      <c r="F86" s="150">
        <f t="shared" si="2"/>
        <v>0</v>
      </c>
    </row>
    <row r="87" spans="1:6" ht="15.75">
      <c r="A87" s="134"/>
      <c r="B87" s="135" t="s">
        <v>278</v>
      </c>
      <c r="C87" s="133" t="s">
        <v>366</v>
      </c>
      <c r="D87" s="157">
        <v>1</v>
      </c>
      <c r="E87" s="145"/>
      <c r="F87" s="150">
        <f t="shared" si="2"/>
        <v>0</v>
      </c>
    </row>
    <row r="88" spans="1:6" ht="15.75">
      <c r="A88" s="134"/>
      <c r="B88" s="135" t="s">
        <v>279</v>
      </c>
      <c r="C88" s="133" t="s">
        <v>366</v>
      </c>
      <c r="D88" s="157">
        <v>3</v>
      </c>
      <c r="E88" s="145"/>
      <c r="F88" s="150">
        <f t="shared" si="2"/>
        <v>0</v>
      </c>
    </row>
    <row r="89" spans="1:6" ht="15.75">
      <c r="A89" s="134"/>
      <c r="B89" s="135"/>
      <c r="C89" s="370"/>
      <c r="D89" s="371"/>
      <c r="E89" s="372"/>
      <c r="F89" s="379"/>
    </row>
    <row r="90" spans="1:6" ht="52.5" customHeight="1">
      <c r="A90" s="134" t="s">
        <v>280</v>
      </c>
      <c r="B90" s="135" t="s">
        <v>748</v>
      </c>
      <c r="C90" s="133"/>
      <c r="D90" s="157">
        <v>1</v>
      </c>
      <c r="E90" s="145"/>
      <c r="F90" s="150">
        <f aca="true" t="shared" si="3" ref="F90:F99">D90*E90</f>
        <v>0</v>
      </c>
    </row>
    <row r="91" spans="1:6" ht="15.75">
      <c r="A91" s="134"/>
      <c r="B91" s="135" t="s">
        <v>723</v>
      </c>
      <c r="C91" s="133" t="s">
        <v>366</v>
      </c>
      <c r="D91" s="157">
        <v>5</v>
      </c>
      <c r="E91" s="145"/>
      <c r="F91" s="150">
        <f t="shared" si="3"/>
        <v>0</v>
      </c>
    </row>
    <row r="92" spans="1:6" ht="15.75">
      <c r="A92" s="134"/>
      <c r="B92" s="135" t="s">
        <v>281</v>
      </c>
      <c r="C92" s="133" t="s">
        <v>366</v>
      </c>
      <c r="D92" s="157">
        <v>3</v>
      </c>
      <c r="E92" s="145"/>
      <c r="F92" s="150">
        <f t="shared" si="3"/>
        <v>0</v>
      </c>
    </row>
    <row r="93" spans="1:6" ht="31.5">
      <c r="A93" s="134"/>
      <c r="B93" s="135" t="s">
        <v>724</v>
      </c>
      <c r="C93" s="133" t="s">
        <v>366</v>
      </c>
      <c r="D93" s="157">
        <v>1</v>
      </c>
      <c r="E93" s="145"/>
      <c r="F93" s="150">
        <f t="shared" si="3"/>
        <v>0</v>
      </c>
    </row>
    <row r="94" spans="1:6" ht="31.5">
      <c r="A94" s="134"/>
      <c r="B94" s="135" t="s">
        <v>725</v>
      </c>
      <c r="C94" s="133" t="s">
        <v>366</v>
      </c>
      <c r="D94" s="157">
        <v>1</v>
      </c>
      <c r="E94" s="145"/>
      <c r="F94" s="150">
        <f t="shared" si="3"/>
        <v>0</v>
      </c>
    </row>
    <row r="95" spans="1:6" ht="54.75">
      <c r="A95" s="134"/>
      <c r="B95" s="135" t="s">
        <v>782</v>
      </c>
      <c r="C95" s="133" t="s">
        <v>124</v>
      </c>
      <c r="D95" s="157">
        <v>2</v>
      </c>
      <c r="E95" s="145"/>
      <c r="F95" s="150">
        <f t="shared" si="3"/>
        <v>0</v>
      </c>
    </row>
    <row r="96" spans="1:6" ht="15.75">
      <c r="A96" s="134"/>
      <c r="B96" s="135" t="s">
        <v>726</v>
      </c>
      <c r="C96" s="133" t="s">
        <v>366</v>
      </c>
      <c r="D96" s="157">
        <v>1</v>
      </c>
      <c r="E96" s="145"/>
      <c r="F96" s="150">
        <f t="shared" si="3"/>
        <v>0</v>
      </c>
    </row>
    <row r="97" spans="1:6" ht="18.75">
      <c r="A97" s="134"/>
      <c r="B97" s="135" t="s">
        <v>781</v>
      </c>
      <c r="C97" s="133" t="s">
        <v>366</v>
      </c>
      <c r="D97" s="157">
        <v>3</v>
      </c>
      <c r="E97" s="145"/>
      <c r="F97" s="150">
        <f t="shared" si="3"/>
        <v>0</v>
      </c>
    </row>
    <row r="98" spans="1:6" ht="18.75">
      <c r="A98" s="134"/>
      <c r="B98" s="135" t="s">
        <v>783</v>
      </c>
      <c r="C98" s="133" t="s">
        <v>366</v>
      </c>
      <c r="D98" s="157">
        <v>3</v>
      </c>
      <c r="E98" s="145"/>
      <c r="F98" s="150">
        <f t="shared" si="3"/>
        <v>0</v>
      </c>
    </row>
    <row r="99" spans="1:6" ht="15.75">
      <c r="A99" s="134"/>
      <c r="B99" s="135" t="s">
        <v>283</v>
      </c>
      <c r="C99" s="133" t="s">
        <v>366</v>
      </c>
      <c r="D99" s="157">
        <v>8</v>
      </c>
      <c r="E99" s="145"/>
      <c r="F99" s="150">
        <f t="shared" si="3"/>
        <v>0</v>
      </c>
    </row>
    <row r="100" spans="1:8" ht="15.75">
      <c r="A100" s="134"/>
      <c r="B100" s="135"/>
      <c r="C100" s="370"/>
      <c r="D100" s="371"/>
      <c r="E100" s="372"/>
      <c r="F100" s="379"/>
      <c r="H100" s="373"/>
    </row>
    <row r="101" spans="1:6" ht="113.25">
      <c r="A101" s="134" t="s">
        <v>285</v>
      </c>
      <c r="B101" s="135" t="s">
        <v>787</v>
      </c>
      <c r="C101" s="133" t="s">
        <v>722</v>
      </c>
      <c r="D101" s="157">
        <v>4</v>
      </c>
      <c r="E101" s="145"/>
      <c r="F101" s="150">
        <f>D101*E101</f>
        <v>0</v>
      </c>
    </row>
    <row r="102" spans="1:6" ht="15.75">
      <c r="A102" s="134" t="s">
        <v>286</v>
      </c>
      <c r="B102" s="135" t="s">
        <v>287</v>
      </c>
      <c r="C102" s="133"/>
      <c r="D102" s="157"/>
      <c r="E102" s="145"/>
      <c r="F102" s="150"/>
    </row>
    <row r="103" spans="1:6" ht="15.75">
      <c r="A103" s="134"/>
      <c r="B103" s="135" t="s">
        <v>288</v>
      </c>
      <c r="C103" s="133" t="s">
        <v>366</v>
      </c>
      <c r="D103" s="157">
        <v>8</v>
      </c>
      <c r="E103" s="145"/>
      <c r="F103" s="150">
        <f aca="true" t="shared" si="4" ref="F103:F108">D103*E103</f>
        <v>0</v>
      </c>
    </row>
    <row r="104" spans="1:6" ht="15.75">
      <c r="A104" s="134"/>
      <c r="B104" s="135" t="s">
        <v>289</v>
      </c>
      <c r="C104" s="133" t="s">
        <v>366</v>
      </c>
      <c r="D104" s="157">
        <v>4</v>
      </c>
      <c r="E104" s="145"/>
      <c r="F104" s="150">
        <f t="shared" si="4"/>
        <v>0</v>
      </c>
    </row>
    <row r="105" spans="1:6" ht="15.75">
      <c r="A105" s="134"/>
      <c r="B105" s="135" t="s">
        <v>290</v>
      </c>
      <c r="C105" s="133" t="s">
        <v>366</v>
      </c>
      <c r="D105" s="157">
        <v>4</v>
      </c>
      <c r="E105" s="145"/>
      <c r="F105" s="150">
        <f t="shared" si="4"/>
        <v>0</v>
      </c>
    </row>
    <row r="106" spans="1:6" ht="15.75">
      <c r="A106" s="134"/>
      <c r="B106" s="135" t="s">
        <v>291</v>
      </c>
      <c r="C106" s="133" t="s">
        <v>366</v>
      </c>
      <c r="D106" s="157">
        <v>4</v>
      </c>
      <c r="E106" s="145"/>
      <c r="F106" s="150">
        <f t="shared" si="4"/>
        <v>0</v>
      </c>
    </row>
    <row r="107" spans="1:6" ht="15.75">
      <c r="A107" s="134"/>
      <c r="B107" s="135" t="s">
        <v>625</v>
      </c>
      <c r="C107" s="133" t="s">
        <v>626</v>
      </c>
      <c r="D107" s="157">
        <v>36</v>
      </c>
      <c r="E107" s="145"/>
      <c r="F107" s="150">
        <f t="shared" si="4"/>
        <v>0</v>
      </c>
    </row>
    <row r="108" spans="1:6" ht="15.75">
      <c r="A108" s="134"/>
      <c r="B108" s="135" t="s">
        <v>292</v>
      </c>
      <c r="C108" s="133" t="s">
        <v>366</v>
      </c>
      <c r="D108" s="157">
        <v>4</v>
      </c>
      <c r="E108" s="145"/>
      <c r="F108" s="150">
        <f t="shared" si="4"/>
        <v>0</v>
      </c>
    </row>
    <row r="109" spans="1:8" ht="15.75">
      <c r="A109" s="134"/>
      <c r="B109" s="135" t="s">
        <v>284</v>
      </c>
      <c r="C109" s="133"/>
      <c r="D109" s="371"/>
      <c r="E109" s="372"/>
      <c r="F109" s="379"/>
      <c r="G109" s="136"/>
      <c r="H109" s="373"/>
    </row>
    <row r="110" spans="1:6" ht="47.25">
      <c r="A110" s="134" t="s">
        <v>293</v>
      </c>
      <c r="B110" s="135" t="s">
        <v>727</v>
      </c>
      <c r="C110" s="133"/>
      <c r="D110" s="157"/>
      <c r="E110" s="145"/>
      <c r="F110" s="150"/>
    </row>
    <row r="111" spans="1:6" ht="15.75">
      <c r="A111" s="134"/>
      <c r="B111" s="135"/>
      <c r="C111" s="133" t="s">
        <v>722</v>
      </c>
      <c r="D111" s="157">
        <v>8</v>
      </c>
      <c r="E111" s="145"/>
      <c r="F111" s="150">
        <f>D111*E111</f>
        <v>0</v>
      </c>
    </row>
    <row r="112" spans="1:6" ht="15.75">
      <c r="A112" s="134" t="s">
        <v>657</v>
      </c>
      <c r="B112" s="135" t="s">
        <v>658</v>
      </c>
      <c r="C112" s="133"/>
      <c r="D112" s="157"/>
      <c r="E112" s="145"/>
      <c r="F112" s="150"/>
    </row>
    <row r="113" spans="1:6" ht="15.75">
      <c r="A113" s="134"/>
      <c r="B113" s="135" t="s">
        <v>659</v>
      </c>
      <c r="C113" s="133" t="s">
        <v>366</v>
      </c>
      <c r="D113" s="157">
        <v>8</v>
      </c>
      <c r="E113" s="145"/>
      <c r="F113" s="150">
        <f>D113*E113</f>
        <v>0</v>
      </c>
    </row>
    <row r="114" spans="1:6" ht="15.75">
      <c r="A114" s="134"/>
      <c r="B114" s="135"/>
      <c r="C114" s="133"/>
      <c r="D114" s="157"/>
      <c r="E114" s="145"/>
      <c r="F114" s="150"/>
    </row>
    <row r="115" spans="1:6" ht="47.25">
      <c r="A115" s="134" t="s">
        <v>660</v>
      </c>
      <c r="B115" s="135" t="s">
        <v>627</v>
      </c>
      <c r="C115" s="133"/>
      <c r="D115" s="157"/>
      <c r="E115" s="145"/>
      <c r="F115" s="150"/>
    </row>
    <row r="116" spans="1:6" ht="15.75">
      <c r="A116" s="134"/>
      <c r="B116" s="439"/>
      <c r="C116" s="133" t="s">
        <v>9</v>
      </c>
      <c r="D116" s="157">
        <v>1840</v>
      </c>
      <c r="E116" s="145"/>
      <c r="F116" s="150">
        <f>D116*E116</f>
        <v>0</v>
      </c>
    </row>
    <row r="117" spans="1:6" ht="47.25">
      <c r="A117" s="134" t="s">
        <v>294</v>
      </c>
      <c r="B117" s="135" t="s">
        <v>628</v>
      </c>
      <c r="C117" s="133"/>
      <c r="D117" s="157"/>
      <c r="E117" s="145"/>
      <c r="F117" s="150"/>
    </row>
    <row r="118" spans="1:6" ht="15.75">
      <c r="A118" s="134"/>
      <c r="B118" s="439"/>
      <c r="C118" s="133" t="s">
        <v>366</v>
      </c>
      <c r="D118" s="157">
        <v>2</v>
      </c>
      <c r="E118" s="145"/>
      <c r="F118" s="150">
        <f>D118*E118</f>
        <v>0</v>
      </c>
    </row>
    <row r="119" spans="1:6" ht="70.5">
      <c r="A119" s="134" t="s">
        <v>295</v>
      </c>
      <c r="B119" s="135" t="s">
        <v>788</v>
      </c>
      <c r="C119" s="133"/>
      <c r="D119" s="157"/>
      <c r="E119" s="145"/>
      <c r="F119" s="150"/>
    </row>
    <row r="120" spans="1:6" ht="15.75">
      <c r="A120" s="134"/>
      <c r="B120" s="135"/>
      <c r="C120" s="133" t="s">
        <v>722</v>
      </c>
      <c r="D120" s="157">
        <v>2</v>
      </c>
      <c r="E120" s="145"/>
      <c r="F120" s="150">
        <f>D120*E120</f>
        <v>0</v>
      </c>
    </row>
    <row r="121" spans="1:6" ht="34.5">
      <c r="A121" s="134" t="s">
        <v>301</v>
      </c>
      <c r="B121" s="135" t="s">
        <v>789</v>
      </c>
      <c r="C121" s="133"/>
      <c r="D121" s="157"/>
      <c r="E121" s="145"/>
      <c r="F121" s="150"/>
    </row>
    <row r="122" spans="1:6" ht="15.75">
      <c r="A122" s="649"/>
      <c r="B122" s="135" t="s">
        <v>296</v>
      </c>
      <c r="C122" s="133"/>
      <c r="D122" s="157">
        <v>5</v>
      </c>
      <c r="E122" s="145"/>
      <c r="F122" s="150">
        <f>D122*E122</f>
        <v>0</v>
      </c>
    </row>
    <row r="123" spans="1:6" ht="15.75">
      <c r="A123" s="649"/>
      <c r="B123" s="135" t="s">
        <v>297</v>
      </c>
      <c r="C123" s="133"/>
      <c r="D123" s="157">
        <v>60</v>
      </c>
      <c r="E123" s="145"/>
      <c r="F123" s="150">
        <f>D123*E123</f>
        <v>0</v>
      </c>
    </row>
    <row r="124" spans="1:6" ht="15.75">
      <c r="A124" s="649"/>
      <c r="B124" s="135" t="s">
        <v>298</v>
      </c>
      <c r="C124" s="133"/>
      <c r="D124" s="157">
        <v>24</v>
      </c>
      <c r="E124" s="145"/>
      <c r="F124" s="150">
        <f>D124*E124</f>
        <v>0</v>
      </c>
    </row>
    <row r="125" spans="1:6" ht="15.75">
      <c r="A125" s="649"/>
      <c r="B125" s="135" t="s">
        <v>299</v>
      </c>
      <c r="C125" s="133"/>
      <c r="D125" s="157">
        <v>36</v>
      </c>
      <c r="E125" s="145"/>
      <c r="F125" s="150">
        <f>D125*E125</f>
        <v>0</v>
      </c>
    </row>
    <row r="126" spans="1:6" ht="15.75">
      <c r="A126" s="649"/>
      <c r="B126" s="135" t="s">
        <v>300</v>
      </c>
      <c r="C126" s="133"/>
      <c r="D126" s="157">
        <v>12</v>
      </c>
      <c r="E126" s="145"/>
      <c r="F126" s="150">
        <f>D126*E126</f>
        <v>0</v>
      </c>
    </row>
    <row r="127" spans="1:6" ht="15.75">
      <c r="A127" s="134" t="s">
        <v>303</v>
      </c>
      <c r="B127" s="135" t="s">
        <v>302</v>
      </c>
      <c r="C127" s="133"/>
      <c r="D127" s="157"/>
      <c r="E127" s="145"/>
      <c r="F127" s="150"/>
    </row>
    <row r="128" spans="1:7" ht="15.75">
      <c r="A128" s="134"/>
      <c r="B128" s="437" t="s">
        <v>841</v>
      </c>
      <c r="C128" s="392" t="s">
        <v>835</v>
      </c>
      <c r="D128" s="393">
        <v>1</v>
      </c>
      <c r="E128" s="394"/>
      <c r="F128" s="150">
        <f>E128*D128</f>
        <v>0</v>
      </c>
      <c r="G128" s="396"/>
    </row>
    <row r="129" spans="1:6" ht="15.75" customHeight="1">
      <c r="A129" s="649" t="s">
        <v>306</v>
      </c>
      <c r="B129" s="650" t="s">
        <v>629</v>
      </c>
      <c r="C129" s="133"/>
      <c r="D129" s="157"/>
      <c r="E129" s="145"/>
      <c r="F129" s="651"/>
    </row>
    <row r="130" spans="1:6" ht="59.25" customHeight="1">
      <c r="A130" s="649"/>
      <c r="B130" s="650"/>
      <c r="C130" s="133"/>
      <c r="D130" s="157"/>
      <c r="E130" s="145"/>
      <c r="F130" s="651"/>
    </row>
    <row r="131" spans="1:6" ht="15.75">
      <c r="A131" s="134"/>
      <c r="B131" s="135" t="s">
        <v>304</v>
      </c>
      <c r="C131" s="133" t="s">
        <v>84</v>
      </c>
      <c r="D131" s="157">
        <v>5</v>
      </c>
      <c r="E131" s="145"/>
      <c r="F131" s="150">
        <f>D131*E131</f>
        <v>0</v>
      </c>
    </row>
    <row r="132" spans="1:6" ht="15.75">
      <c r="A132" s="134"/>
      <c r="B132" s="135" t="s">
        <v>250</v>
      </c>
      <c r="C132" s="133" t="s">
        <v>84</v>
      </c>
      <c r="D132" s="157">
        <v>60</v>
      </c>
      <c r="E132" s="145"/>
      <c r="F132" s="150">
        <f>D132*E132</f>
        <v>0</v>
      </c>
    </row>
    <row r="133" spans="1:6" ht="15.75">
      <c r="A133" s="134"/>
      <c r="B133" s="135" t="s">
        <v>305</v>
      </c>
      <c r="C133" s="133" t="s">
        <v>84</v>
      </c>
      <c r="D133" s="157">
        <v>25</v>
      </c>
      <c r="E133" s="145"/>
      <c r="F133" s="150">
        <f>D133*E133</f>
        <v>0</v>
      </c>
    </row>
    <row r="134" spans="1:6" ht="15.75">
      <c r="A134" s="134"/>
      <c r="B134" s="135" t="s">
        <v>252</v>
      </c>
      <c r="C134" s="133" t="s">
        <v>84</v>
      </c>
      <c r="D134" s="157">
        <v>35</v>
      </c>
      <c r="E134" s="145"/>
      <c r="F134" s="150">
        <f>D134*E134</f>
        <v>0</v>
      </c>
    </row>
    <row r="135" spans="1:6" ht="18.75">
      <c r="A135" s="134"/>
      <c r="B135" s="135" t="s">
        <v>333</v>
      </c>
      <c r="C135" s="133" t="s">
        <v>784</v>
      </c>
      <c r="D135" s="157">
        <v>8</v>
      </c>
      <c r="E135" s="145"/>
      <c r="F135" s="150">
        <f>D135*E135</f>
        <v>0</v>
      </c>
    </row>
    <row r="136" spans="1:6" ht="15.75">
      <c r="A136" s="134"/>
      <c r="B136" s="135"/>
      <c r="C136" s="133"/>
      <c r="D136" s="157"/>
      <c r="E136" s="145"/>
      <c r="F136" s="150"/>
    </row>
    <row r="137" spans="1:6" ht="31.5">
      <c r="A137" s="134" t="s">
        <v>308</v>
      </c>
      <c r="B137" s="135" t="s">
        <v>307</v>
      </c>
      <c r="C137" s="133"/>
      <c r="D137" s="157"/>
      <c r="E137" s="145"/>
      <c r="F137" s="150"/>
    </row>
    <row r="138" spans="1:6" ht="18.75">
      <c r="A138" s="134"/>
      <c r="B138" s="439"/>
      <c r="C138" s="133" t="s">
        <v>784</v>
      </c>
      <c r="D138" s="157">
        <v>60</v>
      </c>
      <c r="E138" s="145"/>
      <c r="F138" s="150">
        <f>D138*E138</f>
        <v>0</v>
      </c>
    </row>
    <row r="139" spans="1:6" ht="15.75">
      <c r="A139" s="134" t="s">
        <v>661</v>
      </c>
      <c r="B139" s="135" t="s">
        <v>309</v>
      </c>
      <c r="C139" s="133"/>
      <c r="D139" s="157"/>
      <c r="E139" s="145"/>
      <c r="F139" s="150"/>
    </row>
    <row r="140" spans="1:7" ht="89.25" customHeight="1" thickBot="1">
      <c r="A140" s="137"/>
      <c r="B140" s="440" t="s">
        <v>837</v>
      </c>
      <c r="C140" s="397" t="s">
        <v>825</v>
      </c>
      <c r="D140" s="398">
        <v>1</v>
      </c>
      <c r="E140" s="399"/>
      <c r="F140" s="162">
        <f>D140*E140</f>
        <v>0</v>
      </c>
      <c r="G140" s="364"/>
    </row>
    <row r="141" spans="1:6" ht="19.5" customHeight="1" thickBot="1">
      <c r="A141" s="628" t="s">
        <v>310</v>
      </c>
      <c r="B141" s="629"/>
      <c r="C141" s="629"/>
      <c r="D141" s="629"/>
      <c r="E141" s="630"/>
      <c r="F141" s="374">
        <f>SUM(F77:F140)</f>
        <v>0</v>
      </c>
    </row>
    <row r="142" spans="1:6" ht="16.5" thickBot="1">
      <c r="A142" s="141"/>
      <c r="B142" s="438"/>
      <c r="C142" s="160"/>
      <c r="D142" s="172"/>
      <c r="E142" s="146"/>
      <c r="F142" s="432"/>
    </row>
    <row r="143" spans="1:6" ht="16.5" thickBot="1">
      <c r="A143" s="387" t="s">
        <v>125</v>
      </c>
      <c r="B143" s="441" t="s">
        <v>662</v>
      </c>
      <c r="C143" s="375"/>
      <c r="D143" s="376"/>
      <c r="E143" s="377"/>
      <c r="F143" s="378"/>
    </row>
    <row r="144" spans="1:6" ht="330" customHeight="1">
      <c r="A144" s="159" t="s">
        <v>313</v>
      </c>
      <c r="B144" s="167" t="s">
        <v>728</v>
      </c>
      <c r="C144" s="140"/>
      <c r="D144" s="171"/>
      <c r="E144" s="147"/>
      <c r="F144" s="149"/>
    </row>
    <row r="145" spans="1:6" ht="192.75" customHeight="1">
      <c r="A145" s="159"/>
      <c r="B145" s="167" t="s">
        <v>773</v>
      </c>
      <c r="C145" s="140"/>
      <c r="D145" s="171"/>
      <c r="E145" s="145"/>
      <c r="F145" s="150"/>
    </row>
    <row r="146" spans="1:6" ht="15.75">
      <c r="A146" s="159"/>
      <c r="B146" s="167"/>
      <c r="C146" s="133" t="s">
        <v>366</v>
      </c>
      <c r="D146" s="171">
        <v>1</v>
      </c>
      <c r="E146" s="145"/>
      <c r="F146" s="150">
        <f>D146*E146</f>
        <v>0</v>
      </c>
    </row>
    <row r="147" spans="1:6" ht="15.75">
      <c r="A147" s="134" t="s">
        <v>315</v>
      </c>
      <c r="B147" s="135" t="s">
        <v>272</v>
      </c>
      <c r="C147" s="133"/>
      <c r="D147" s="157"/>
      <c r="E147" s="145"/>
      <c r="F147" s="150"/>
    </row>
    <row r="148" spans="1:6" ht="15.75">
      <c r="A148" s="134"/>
      <c r="B148" s="135" t="s">
        <v>663</v>
      </c>
      <c r="C148" s="133" t="s">
        <v>366</v>
      </c>
      <c r="D148" s="157">
        <v>2</v>
      </c>
      <c r="E148" s="145"/>
      <c r="F148" s="150">
        <f aca="true" t="shared" si="5" ref="F148:F156">D148*E148</f>
        <v>0</v>
      </c>
    </row>
    <row r="149" spans="1:6" ht="18.75">
      <c r="A149" s="134"/>
      <c r="B149" s="135" t="s">
        <v>781</v>
      </c>
      <c r="C149" s="133" t="s">
        <v>366</v>
      </c>
      <c r="D149" s="157">
        <v>2</v>
      </c>
      <c r="E149" s="145"/>
      <c r="F149" s="150">
        <f t="shared" si="5"/>
        <v>0</v>
      </c>
    </row>
    <row r="150" spans="1:6" ht="15.75">
      <c r="A150" s="134"/>
      <c r="B150" s="135" t="s">
        <v>274</v>
      </c>
      <c r="C150" s="133" t="s">
        <v>366</v>
      </c>
      <c r="D150" s="157">
        <v>1</v>
      </c>
      <c r="E150" s="145"/>
      <c r="F150" s="150">
        <f t="shared" si="5"/>
        <v>0</v>
      </c>
    </row>
    <row r="151" spans="1:6" ht="15.75">
      <c r="A151" s="134"/>
      <c r="B151" s="135" t="s">
        <v>275</v>
      </c>
      <c r="C151" s="133" t="s">
        <v>366</v>
      </c>
      <c r="D151" s="157">
        <v>1</v>
      </c>
      <c r="E151" s="145"/>
      <c r="F151" s="150">
        <f t="shared" si="5"/>
        <v>0</v>
      </c>
    </row>
    <row r="152" spans="1:6" ht="15.75">
      <c r="A152" s="134"/>
      <c r="B152" s="135" t="s">
        <v>664</v>
      </c>
      <c r="C152" s="133" t="s">
        <v>366</v>
      </c>
      <c r="D152" s="157">
        <v>2</v>
      </c>
      <c r="E152" s="145"/>
      <c r="F152" s="150">
        <f t="shared" si="5"/>
        <v>0</v>
      </c>
    </row>
    <row r="153" spans="1:6" ht="15.75">
      <c r="A153" s="134"/>
      <c r="B153" s="135" t="s">
        <v>665</v>
      </c>
      <c r="C153" s="133" t="s">
        <v>366</v>
      </c>
      <c r="D153" s="157">
        <v>1</v>
      </c>
      <c r="E153" s="145"/>
      <c r="F153" s="150">
        <f t="shared" si="5"/>
        <v>0</v>
      </c>
    </row>
    <row r="154" spans="1:6" ht="31.5">
      <c r="A154" s="134"/>
      <c r="B154" s="135" t="s">
        <v>277</v>
      </c>
      <c r="C154" s="133" t="s">
        <v>366</v>
      </c>
      <c r="D154" s="157">
        <v>1</v>
      </c>
      <c r="E154" s="145"/>
      <c r="F154" s="150">
        <f t="shared" si="5"/>
        <v>0</v>
      </c>
    </row>
    <row r="155" spans="1:6" ht="15.75">
      <c r="A155" s="134"/>
      <c r="B155" s="135" t="s">
        <v>278</v>
      </c>
      <c r="C155" s="133" t="s">
        <v>366</v>
      </c>
      <c r="D155" s="157">
        <v>1</v>
      </c>
      <c r="E155" s="145"/>
      <c r="F155" s="150">
        <f t="shared" si="5"/>
        <v>0</v>
      </c>
    </row>
    <row r="156" spans="1:6" ht="15.75">
      <c r="A156" s="134"/>
      <c r="B156" s="135" t="s">
        <v>279</v>
      </c>
      <c r="C156" s="133" t="s">
        <v>366</v>
      </c>
      <c r="D156" s="157">
        <v>3</v>
      </c>
      <c r="E156" s="145"/>
      <c r="F156" s="150">
        <f t="shared" si="5"/>
        <v>0</v>
      </c>
    </row>
    <row r="157" spans="1:6" ht="15.75">
      <c r="A157" s="134"/>
      <c r="B157" s="135"/>
      <c r="C157" s="370"/>
      <c r="D157" s="371"/>
      <c r="E157" s="372"/>
      <c r="F157" s="379"/>
    </row>
    <row r="158" spans="1:6" ht="47.25">
      <c r="A158" s="134" t="s">
        <v>316</v>
      </c>
      <c r="B158" s="135" t="s">
        <v>729</v>
      </c>
      <c r="C158" s="133" t="s">
        <v>366</v>
      </c>
      <c r="D158" s="157">
        <v>1</v>
      </c>
      <c r="E158" s="145"/>
      <c r="F158" s="150">
        <f aca="true" t="shared" si="6" ref="F158:F167">D158*E158</f>
        <v>0</v>
      </c>
    </row>
    <row r="159" spans="1:6" ht="15.75">
      <c r="A159" s="134"/>
      <c r="B159" s="135" t="s">
        <v>663</v>
      </c>
      <c r="C159" s="133" t="s">
        <v>366</v>
      </c>
      <c r="D159" s="157">
        <v>5</v>
      </c>
      <c r="E159" s="145"/>
      <c r="F159" s="150">
        <f t="shared" si="6"/>
        <v>0</v>
      </c>
    </row>
    <row r="160" spans="1:6" ht="15.75">
      <c r="A160" s="134"/>
      <c r="B160" s="135" t="s">
        <v>666</v>
      </c>
      <c r="C160" s="133" t="s">
        <v>366</v>
      </c>
      <c r="D160" s="157">
        <v>3</v>
      </c>
      <c r="E160" s="145"/>
      <c r="F160" s="150">
        <f t="shared" si="6"/>
        <v>0</v>
      </c>
    </row>
    <row r="161" spans="1:6" ht="31.5">
      <c r="A161" s="134"/>
      <c r="B161" s="135" t="s">
        <v>730</v>
      </c>
      <c r="C161" s="133" t="s">
        <v>366</v>
      </c>
      <c r="D161" s="157">
        <v>1</v>
      </c>
      <c r="E161" s="145"/>
      <c r="F161" s="150">
        <f t="shared" si="6"/>
        <v>0</v>
      </c>
    </row>
    <row r="162" spans="1:6" ht="31.5">
      <c r="A162" s="134"/>
      <c r="B162" s="135" t="s">
        <v>731</v>
      </c>
      <c r="C162" s="133" t="s">
        <v>366</v>
      </c>
      <c r="D162" s="157">
        <v>1</v>
      </c>
      <c r="E162" s="145"/>
      <c r="F162" s="150">
        <f t="shared" si="6"/>
        <v>0</v>
      </c>
    </row>
    <row r="163" spans="1:7" ht="54.75">
      <c r="A163" s="134"/>
      <c r="B163" s="135" t="s">
        <v>836</v>
      </c>
      <c r="C163" s="133" t="s">
        <v>366</v>
      </c>
      <c r="D163" s="393">
        <v>2</v>
      </c>
      <c r="E163" s="394"/>
      <c r="F163" s="150">
        <f t="shared" si="6"/>
        <v>0</v>
      </c>
      <c r="G163" s="380"/>
    </row>
    <row r="164" spans="1:6" ht="15.75">
      <c r="A164" s="134"/>
      <c r="B164" s="135" t="s">
        <v>667</v>
      </c>
      <c r="C164" s="133" t="s">
        <v>366</v>
      </c>
      <c r="D164" s="157">
        <v>1</v>
      </c>
      <c r="E164" s="145"/>
      <c r="F164" s="150">
        <f t="shared" si="6"/>
        <v>0</v>
      </c>
    </row>
    <row r="165" spans="1:6" ht="18.75">
      <c r="A165" s="134"/>
      <c r="B165" s="135" t="s">
        <v>781</v>
      </c>
      <c r="C165" s="133" t="s">
        <v>366</v>
      </c>
      <c r="D165" s="157">
        <v>3</v>
      </c>
      <c r="E165" s="145"/>
      <c r="F165" s="150">
        <f t="shared" si="6"/>
        <v>0</v>
      </c>
    </row>
    <row r="166" spans="1:6" ht="18.75">
      <c r="A166" s="134"/>
      <c r="B166" s="135" t="s">
        <v>783</v>
      </c>
      <c r="C166" s="133" t="s">
        <v>366</v>
      </c>
      <c r="D166" s="157">
        <v>3</v>
      </c>
      <c r="E166" s="145"/>
      <c r="F166" s="150">
        <f t="shared" si="6"/>
        <v>0</v>
      </c>
    </row>
    <row r="167" spans="1:6" ht="15.75">
      <c r="A167" s="134"/>
      <c r="B167" s="135" t="s">
        <v>283</v>
      </c>
      <c r="C167" s="133" t="s">
        <v>366</v>
      </c>
      <c r="D167" s="157">
        <v>8</v>
      </c>
      <c r="E167" s="145"/>
      <c r="F167" s="150">
        <f t="shared" si="6"/>
        <v>0</v>
      </c>
    </row>
    <row r="168" spans="1:6" ht="15.75">
      <c r="A168" s="134"/>
      <c r="B168" s="135"/>
      <c r="C168" s="370"/>
      <c r="D168" s="371"/>
      <c r="E168" s="372"/>
      <c r="F168" s="379"/>
    </row>
    <row r="169" spans="1:6" ht="113.25">
      <c r="A169" s="134" t="s">
        <v>317</v>
      </c>
      <c r="B169" s="135" t="s">
        <v>790</v>
      </c>
      <c r="C169" s="133" t="s">
        <v>722</v>
      </c>
      <c r="D169" s="157">
        <v>2</v>
      </c>
      <c r="E169" s="145"/>
      <c r="F169" s="150">
        <f>D169*E169</f>
        <v>0</v>
      </c>
    </row>
    <row r="170" spans="1:6" ht="15.75">
      <c r="A170" s="134" t="s">
        <v>318</v>
      </c>
      <c r="B170" s="135" t="s">
        <v>287</v>
      </c>
      <c r="C170" s="133"/>
      <c r="D170" s="157"/>
      <c r="E170" s="145"/>
      <c r="F170" s="150"/>
    </row>
    <row r="171" spans="1:6" ht="15.75">
      <c r="A171" s="134"/>
      <c r="B171" s="135" t="s">
        <v>288</v>
      </c>
      <c r="C171" s="133" t="s">
        <v>366</v>
      </c>
      <c r="D171" s="157">
        <v>4</v>
      </c>
      <c r="E171" s="145"/>
      <c r="F171" s="150">
        <f aca="true" t="shared" si="7" ref="F171:F176">D171*E171</f>
        <v>0</v>
      </c>
    </row>
    <row r="172" spans="1:6" ht="15.75">
      <c r="A172" s="134"/>
      <c r="B172" s="135" t="s">
        <v>289</v>
      </c>
      <c r="C172" s="133" t="s">
        <v>366</v>
      </c>
      <c r="D172" s="157">
        <v>2</v>
      </c>
      <c r="E172" s="145"/>
      <c r="F172" s="150">
        <f t="shared" si="7"/>
        <v>0</v>
      </c>
    </row>
    <row r="173" spans="1:6" ht="15.75">
      <c r="A173" s="134"/>
      <c r="B173" s="135" t="s">
        <v>290</v>
      </c>
      <c r="C173" s="133" t="s">
        <v>366</v>
      </c>
      <c r="D173" s="157">
        <v>2</v>
      </c>
      <c r="E173" s="145"/>
      <c r="F173" s="150">
        <f t="shared" si="7"/>
        <v>0</v>
      </c>
    </row>
    <row r="174" spans="1:6" ht="15.75">
      <c r="A174" s="134"/>
      <c r="B174" s="135" t="s">
        <v>291</v>
      </c>
      <c r="C174" s="133" t="s">
        <v>366</v>
      </c>
      <c r="D174" s="157">
        <v>2</v>
      </c>
      <c r="E174" s="145"/>
      <c r="F174" s="150">
        <f t="shared" si="7"/>
        <v>0</v>
      </c>
    </row>
    <row r="175" spans="1:6" ht="15.75">
      <c r="A175" s="134"/>
      <c r="B175" s="135" t="s">
        <v>625</v>
      </c>
      <c r="C175" s="133" t="s">
        <v>626</v>
      </c>
      <c r="D175" s="157">
        <v>18</v>
      </c>
      <c r="E175" s="145"/>
      <c r="F175" s="150">
        <f t="shared" si="7"/>
        <v>0</v>
      </c>
    </row>
    <row r="176" spans="1:6" ht="15.75">
      <c r="A176" s="134"/>
      <c r="B176" s="135" t="s">
        <v>292</v>
      </c>
      <c r="C176" s="133" t="s">
        <v>366</v>
      </c>
      <c r="D176" s="157">
        <v>2</v>
      </c>
      <c r="E176" s="145"/>
      <c r="F176" s="150">
        <f t="shared" si="7"/>
        <v>0</v>
      </c>
    </row>
    <row r="177" spans="1:6" ht="54.75" customHeight="1">
      <c r="A177" s="134" t="s">
        <v>668</v>
      </c>
      <c r="B177" s="135" t="s">
        <v>727</v>
      </c>
      <c r="C177" s="133"/>
      <c r="D177" s="157"/>
      <c r="E177" s="145"/>
      <c r="F177" s="150"/>
    </row>
    <row r="178" spans="1:6" ht="15.75">
      <c r="A178" s="134"/>
      <c r="B178" s="135" t="s">
        <v>284</v>
      </c>
      <c r="C178" s="133" t="s">
        <v>366</v>
      </c>
      <c r="D178" s="157">
        <v>4</v>
      </c>
      <c r="E178" s="145"/>
      <c r="F178" s="150">
        <f>D178*E178</f>
        <v>0</v>
      </c>
    </row>
    <row r="179" spans="1:6" ht="21.75" customHeight="1">
      <c r="A179" s="134" t="s">
        <v>669</v>
      </c>
      <c r="B179" s="135" t="s">
        <v>658</v>
      </c>
      <c r="C179" s="133"/>
      <c r="D179" s="157"/>
      <c r="E179" s="145"/>
      <c r="F179" s="150"/>
    </row>
    <row r="180" spans="1:6" ht="15.75">
      <c r="A180" s="134"/>
      <c r="B180" s="135" t="s">
        <v>659</v>
      </c>
      <c r="C180" s="133" t="s">
        <v>366</v>
      </c>
      <c r="D180" s="157">
        <v>4</v>
      </c>
      <c r="E180" s="145"/>
      <c r="F180" s="150">
        <f>D180*E180</f>
        <v>0</v>
      </c>
    </row>
    <row r="181" spans="1:6" ht="52.5" customHeight="1">
      <c r="A181" s="134" t="s">
        <v>670</v>
      </c>
      <c r="B181" s="135" t="s">
        <v>627</v>
      </c>
      <c r="C181" s="133"/>
      <c r="D181" s="157"/>
      <c r="E181" s="145"/>
      <c r="F181" s="150"/>
    </row>
    <row r="182" spans="1:6" ht="15.75">
      <c r="A182" s="134"/>
      <c r="B182" s="439"/>
      <c r="C182" s="133" t="s">
        <v>9</v>
      </c>
      <c r="D182" s="157">
        <v>1050</v>
      </c>
      <c r="E182" s="145"/>
      <c r="F182" s="150">
        <f>D182*E182</f>
        <v>0</v>
      </c>
    </row>
    <row r="183" spans="1:6" ht="53.25" customHeight="1">
      <c r="A183" s="134" t="s">
        <v>671</v>
      </c>
      <c r="B183" s="135" t="s">
        <v>628</v>
      </c>
      <c r="C183" s="133"/>
      <c r="D183" s="157"/>
      <c r="E183" s="145"/>
      <c r="F183" s="150"/>
    </row>
    <row r="184" spans="1:6" ht="15.75">
      <c r="A184" s="134"/>
      <c r="B184" s="439"/>
      <c r="C184" s="133" t="s">
        <v>366</v>
      </c>
      <c r="D184" s="157">
        <v>2</v>
      </c>
      <c r="E184" s="145"/>
      <c r="F184" s="150">
        <f>D184*E184</f>
        <v>0</v>
      </c>
    </row>
    <row r="185" spans="1:6" ht="77.25" customHeight="1">
      <c r="A185" s="134" t="s">
        <v>672</v>
      </c>
      <c r="B185" s="135" t="s">
        <v>791</v>
      </c>
      <c r="C185" s="133"/>
      <c r="D185" s="157"/>
      <c r="E185" s="145"/>
      <c r="F185" s="150"/>
    </row>
    <row r="186" spans="1:6" ht="15.75">
      <c r="A186" s="134"/>
      <c r="B186" s="135" t="s">
        <v>284</v>
      </c>
      <c r="C186" s="133" t="s">
        <v>366</v>
      </c>
      <c r="D186" s="157">
        <v>2</v>
      </c>
      <c r="E186" s="145"/>
      <c r="F186" s="150">
        <f>D186*E186</f>
        <v>0</v>
      </c>
    </row>
    <row r="187" spans="1:6" ht="42" customHeight="1">
      <c r="A187" s="134" t="s">
        <v>673</v>
      </c>
      <c r="B187" s="135" t="s">
        <v>792</v>
      </c>
      <c r="C187" s="133"/>
      <c r="D187" s="157"/>
      <c r="E187" s="145"/>
      <c r="F187" s="150"/>
    </row>
    <row r="188" spans="1:7" ht="15.75">
      <c r="A188" s="649"/>
      <c r="B188" s="135" t="s">
        <v>298</v>
      </c>
      <c r="C188" s="395" t="s">
        <v>626</v>
      </c>
      <c r="D188" s="157">
        <v>126</v>
      </c>
      <c r="E188" s="145"/>
      <c r="F188" s="150">
        <f>D188*E188</f>
        <v>0</v>
      </c>
      <c r="G188" s="380"/>
    </row>
    <row r="189" spans="1:7" ht="15.75">
      <c r="A189" s="649"/>
      <c r="B189" s="135" t="s">
        <v>674</v>
      </c>
      <c r="C189" s="395" t="s">
        <v>626</v>
      </c>
      <c r="D189" s="157">
        <v>40</v>
      </c>
      <c r="E189" s="145"/>
      <c r="F189" s="150">
        <f>D189*E189</f>
        <v>0</v>
      </c>
      <c r="G189" s="380"/>
    </row>
    <row r="190" spans="1:7" ht="15.75">
      <c r="A190" s="649"/>
      <c r="B190" s="135" t="s">
        <v>732</v>
      </c>
      <c r="C190" s="395" t="s">
        <v>626</v>
      </c>
      <c r="D190" s="157">
        <v>18</v>
      </c>
      <c r="E190" s="145"/>
      <c r="F190" s="150">
        <f>D190*E190</f>
        <v>0</v>
      </c>
      <c r="G190" s="380"/>
    </row>
    <row r="191" spans="1:7" ht="15.75">
      <c r="A191" s="649"/>
      <c r="B191" s="135" t="s">
        <v>300</v>
      </c>
      <c r="C191" s="395" t="s">
        <v>626</v>
      </c>
      <c r="D191" s="157">
        <v>12</v>
      </c>
      <c r="E191" s="145"/>
      <c r="F191" s="150">
        <f>D191*E191</f>
        <v>0</v>
      </c>
      <c r="G191" s="380"/>
    </row>
    <row r="192" spans="1:6" ht="22.5" customHeight="1">
      <c r="A192" s="134" t="s">
        <v>675</v>
      </c>
      <c r="B192" s="135" t="s">
        <v>302</v>
      </c>
      <c r="C192" s="133"/>
      <c r="D192" s="157"/>
      <c r="E192" s="145"/>
      <c r="F192" s="150"/>
    </row>
    <row r="193" spans="1:7" ht="21.75" customHeight="1">
      <c r="A193" s="134"/>
      <c r="B193" s="437" t="s">
        <v>842</v>
      </c>
      <c r="C193" s="395" t="s">
        <v>835</v>
      </c>
      <c r="D193" s="393">
        <v>1</v>
      </c>
      <c r="E193" s="394"/>
      <c r="F193" s="150">
        <f>E193*D193</f>
        <v>0</v>
      </c>
      <c r="G193" s="364"/>
    </row>
    <row r="194" spans="1:6" ht="51" customHeight="1">
      <c r="A194" s="649" t="s">
        <v>676</v>
      </c>
      <c r="B194" s="650" t="s">
        <v>677</v>
      </c>
      <c r="C194" s="133"/>
      <c r="D194" s="157"/>
      <c r="E194" s="145"/>
      <c r="F194" s="651"/>
    </row>
    <row r="195" spans="1:6" ht="15.75">
      <c r="A195" s="649"/>
      <c r="B195" s="650"/>
      <c r="C195" s="133"/>
      <c r="D195" s="157"/>
      <c r="E195" s="145"/>
      <c r="F195" s="651"/>
    </row>
    <row r="196" spans="1:6" ht="15.75">
      <c r="A196" s="134"/>
      <c r="B196" s="135" t="s">
        <v>305</v>
      </c>
      <c r="C196" s="133"/>
      <c r="D196" s="157">
        <v>60</v>
      </c>
      <c r="E196" s="145"/>
      <c r="F196" s="150">
        <f>D196*E196</f>
        <v>0</v>
      </c>
    </row>
    <row r="197" spans="1:6" ht="15.75">
      <c r="A197" s="134"/>
      <c r="B197" s="135" t="s">
        <v>678</v>
      </c>
      <c r="C197" s="133"/>
      <c r="D197" s="157">
        <v>18</v>
      </c>
      <c r="E197" s="145"/>
      <c r="F197" s="150">
        <f>D197*E197</f>
        <v>0</v>
      </c>
    </row>
    <row r="198" spans="1:6" ht="15.75">
      <c r="A198" s="134"/>
      <c r="B198" s="135" t="s">
        <v>733</v>
      </c>
      <c r="C198" s="133"/>
      <c r="D198" s="157">
        <v>18</v>
      </c>
      <c r="E198" s="145"/>
      <c r="F198" s="150">
        <f>D198*E198</f>
        <v>0</v>
      </c>
    </row>
    <row r="199" spans="1:6" ht="15.75">
      <c r="A199" s="134"/>
      <c r="B199" s="135" t="s">
        <v>679</v>
      </c>
      <c r="C199" s="133"/>
      <c r="D199" s="157">
        <v>12</v>
      </c>
      <c r="E199" s="145"/>
      <c r="F199" s="150">
        <f>D199*E199</f>
        <v>0</v>
      </c>
    </row>
    <row r="200" spans="1:6" ht="18.75">
      <c r="A200" s="649"/>
      <c r="B200" s="135" t="s">
        <v>785</v>
      </c>
      <c r="C200" s="138"/>
      <c r="D200" s="655">
        <v>8</v>
      </c>
      <c r="E200" s="657"/>
      <c r="F200" s="651">
        <f>D200*E200</f>
        <v>0</v>
      </c>
    </row>
    <row r="201" spans="1:7" ht="24.75" customHeight="1">
      <c r="A201" s="649"/>
      <c r="B201" s="135" t="s">
        <v>680</v>
      </c>
      <c r="C201" s="395" t="s">
        <v>211</v>
      </c>
      <c r="D201" s="656"/>
      <c r="E201" s="658"/>
      <c r="F201" s="651"/>
      <c r="G201" s="380"/>
    </row>
    <row r="202" spans="1:7" ht="15.75">
      <c r="A202" s="134"/>
      <c r="B202" s="135"/>
      <c r="C202" s="395"/>
      <c r="D202" s="157"/>
      <c r="E202" s="145"/>
      <c r="F202" s="150"/>
      <c r="G202" s="380"/>
    </row>
    <row r="203" spans="1:7" ht="44.25" customHeight="1">
      <c r="A203" s="134" t="s">
        <v>681</v>
      </c>
      <c r="B203" s="135" t="s">
        <v>307</v>
      </c>
      <c r="C203" s="395"/>
      <c r="D203" s="157"/>
      <c r="E203" s="145"/>
      <c r="F203" s="150"/>
      <c r="G203" s="380"/>
    </row>
    <row r="204" spans="1:7" ht="18.75">
      <c r="A204" s="134"/>
      <c r="B204" s="439"/>
      <c r="C204" s="395" t="s">
        <v>211</v>
      </c>
      <c r="D204" s="157">
        <v>40</v>
      </c>
      <c r="E204" s="145"/>
      <c r="F204" s="150">
        <f>D204*E204</f>
        <v>0</v>
      </c>
      <c r="G204" s="380"/>
    </row>
    <row r="205" spans="1:6" ht="15.75">
      <c r="A205" s="134"/>
      <c r="B205" s="135"/>
      <c r="C205" s="133"/>
      <c r="D205" s="157"/>
      <c r="E205" s="145"/>
      <c r="F205" s="150"/>
    </row>
    <row r="206" spans="1:6" ht="15.75">
      <c r="A206" s="134" t="s">
        <v>682</v>
      </c>
      <c r="B206" s="135" t="s">
        <v>309</v>
      </c>
      <c r="C206" s="133"/>
      <c r="D206" s="157"/>
      <c r="E206" s="145"/>
      <c r="F206" s="150"/>
    </row>
    <row r="207" spans="1:6" ht="78" customHeight="1" thickBot="1">
      <c r="A207" s="137"/>
      <c r="B207" s="442" t="s">
        <v>630</v>
      </c>
      <c r="C207" s="138" t="s">
        <v>835</v>
      </c>
      <c r="D207" s="173">
        <v>1</v>
      </c>
      <c r="E207" s="148"/>
      <c r="F207" s="162">
        <f>E207*D207</f>
        <v>0</v>
      </c>
    </row>
    <row r="208" spans="1:6" ht="20.25" customHeight="1" thickBot="1">
      <c r="A208" s="628" t="s">
        <v>310</v>
      </c>
      <c r="B208" s="629"/>
      <c r="C208" s="629"/>
      <c r="D208" s="629"/>
      <c r="E208" s="630"/>
      <c r="F208" s="374">
        <f>SUM(F144:F207)</f>
        <v>0</v>
      </c>
    </row>
    <row r="209" spans="1:6" ht="16.5" thickBot="1">
      <c r="A209" s="141"/>
      <c r="B209" s="438"/>
      <c r="C209" s="160"/>
      <c r="D209" s="172"/>
      <c r="E209" s="146"/>
      <c r="F209" s="432"/>
    </row>
    <row r="210" spans="1:6" ht="16.5" thickBot="1">
      <c r="A210" s="387" t="s">
        <v>321</v>
      </c>
      <c r="B210" s="441" t="s">
        <v>312</v>
      </c>
      <c r="C210" s="381"/>
      <c r="D210" s="382"/>
      <c r="E210" s="383"/>
      <c r="F210" s="384"/>
    </row>
    <row r="211" spans="1:6" ht="55.5" customHeight="1">
      <c r="A211" s="159" t="s">
        <v>322</v>
      </c>
      <c r="B211" s="167" t="s">
        <v>314</v>
      </c>
      <c r="C211" s="140"/>
      <c r="D211" s="171"/>
      <c r="E211" s="147"/>
      <c r="F211" s="151"/>
    </row>
    <row r="212" spans="1:6" ht="15.75">
      <c r="A212" s="134"/>
      <c r="B212" s="439"/>
      <c r="C212" s="133" t="s">
        <v>366</v>
      </c>
      <c r="D212" s="157">
        <v>2</v>
      </c>
      <c r="E212" s="145"/>
      <c r="F212" s="152">
        <f>D212*E212</f>
        <v>0</v>
      </c>
    </row>
    <row r="213" spans="1:6" ht="40.5" customHeight="1">
      <c r="A213" s="134" t="s">
        <v>323</v>
      </c>
      <c r="B213" s="135" t="s">
        <v>793</v>
      </c>
      <c r="C213" s="133"/>
      <c r="D213" s="157"/>
      <c r="E213" s="145"/>
      <c r="F213" s="152"/>
    </row>
    <row r="214" spans="1:6" ht="15.75">
      <c r="A214" s="134"/>
      <c r="B214" s="439"/>
      <c r="C214" s="133" t="s">
        <v>366</v>
      </c>
      <c r="D214" s="157">
        <v>10</v>
      </c>
      <c r="E214" s="145"/>
      <c r="F214" s="152">
        <f>D214*E214</f>
        <v>0</v>
      </c>
    </row>
    <row r="215" spans="1:6" ht="38.25" customHeight="1">
      <c r="A215" s="134" t="s">
        <v>632</v>
      </c>
      <c r="B215" s="135" t="s">
        <v>734</v>
      </c>
      <c r="C215" s="133"/>
      <c r="D215" s="157"/>
      <c r="E215" s="145"/>
      <c r="F215" s="152"/>
    </row>
    <row r="216" spans="1:6" ht="15.75">
      <c r="A216" s="134"/>
      <c r="B216" s="439"/>
      <c r="C216" s="133" t="s">
        <v>631</v>
      </c>
      <c r="D216" s="157">
        <v>105</v>
      </c>
      <c r="E216" s="145"/>
      <c r="F216" s="152">
        <f>D216*E216</f>
        <v>0</v>
      </c>
    </row>
    <row r="217" spans="1:6" ht="44.25" customHeight="1">
      <c r="A217" s="134" t="s">
        <v>634</v>
      </c>
      <c r="B217" s="135" t="s">
        <v>794</v>
      </c>
      <c r="C217" s="133"/>
      <c r="D217" s="157"/>
      <c r="E217" s="145"/>
      <c r="F217" s="152"/>
    </row>
    <row r="218" spans="1:6" ht="15.75">
      <c r="A218" s="134"/>
      <c r="B218" s="439"/>
      <c r="C218" s="133" t="s">
        <v>366</v>
      </c>
      <c r="D218" s="157">
        <v>2</v>
      </c>
      <c r="E218" s="145"/>
      <c r="F218" s="152">
        <f>D218*E218</f>
        <v>0</v>
      </c>
    </row>
    <row r="219" spans="1:6" ht="37.5" customHeight="1">
      <c r="A219" s="134" t="s">
        <v>635</v>
      </c>
      <c r="B219" s="135" t="s">
        <v>319</v>
      </c>
      <c r="C219" s="133"/>
      <c r="D219" s="157"/>
      <c r="E219" s="145"/>
      <c r="F219" s="152"/>
    </row>
    <row r="220" spans="1:6" ht="15.75">
      <c r="A220" s="134"/>
      <c r="B220" s="439"/>
      <c r="C220" s="133" t="s">
        <v>366</v>
      </c>
      <c r="D220" s="157">
        <v>2</v>
      </c>
      <c r="E220" s="145"/>
      <c r="F220" s="152">
        <f>D220*E220</f>
        <v>0</v>
      </c>
    </row>
    <row r="221" spans="1:6" ht="22.5" customHeight="1">
      <c r="A221" s="134" t="s">
        <v>683</v>
      </c>
      <c r="B221" s="167" t="s">
        <v>335</v>
      </c>
      <c r="C221" s="133"/>
      <c r="D221" s="157"/>
      <c r="E221" s="145"/>
      <c r="F221" s="152"/>
    </row>
    <row r="222" spans="1:6" ht="15.75">
      <c r="A222" s="134"/>
      <c r="B222" s="135" t="s">
        <v>337</v>
      </c>
      <c r="C222" s="133" t="s">
        <v>366</v>
      </c>
      <c r="D222" s="157">
        <v>2</v>
      </c>
      <c r="E222" s="145"/>
      <c r="F222" s="152">
        <f>D222*E222</f>
        <v>0</v>
      </c>
    </row>
    <row r="223" spans="1:6" ht="15.75">
      <c r="A223" s="134"/>
      <c r="B223" s="135" t="s">
        <v>336</v>
      </c>
      <c r="C223" s="133" t="s">
        <v>366</v>
      </c>
      <c r="D223" s="157">
        <v>6</v>
      </c>
      <c r="E223" s="145"/>
      <c r="F223" s="152">
        <f>D223*E223</f>
        <v>0</v>
      </c>
    </row>
    <row r="224" spans="1:6" ht="15.75">
      <c r="A224" s="134" t="s">
        <v>684</v>
      </c>
      <c r="B224" s="135" t="s">
        <v>309</v>
      </c>
      <c r="C224" s="133"/>
      <c r="D224" s="157"/>
      <c r="E224" s="145"/>
      <c r="F224" s="152"/>
    </row>
    <row r="225" spans="1:7" ht="66" customHeight="1">
      <c r="A225" s="134"/>
      <c r="B225" s="135" t="s">
        <v>838</v>
      </c>
      <c r="C225" s="395" t="s">
        <v>839</v>
      </c>
      <c r="D225" s="393">
        <v>1</v>
      </c>
      <c r="E225" s="394"/>
      <c r="F225" s="150">
        <f>D225*E225</f>
        <v>0</v>
      </c>
      <c r="G225" s="364"/>
    </row>
    <row r="226" spans="1:6" ht="21" customHeight="1" thickBot="1">
      <c r="A226" s="659" t="s">
        <v>320</v>
      </c>
      <c r="B226" s="660"/>
      <c r="C226" s="660"/>
      <c r="D226" s="660"/>
      <c r="E226" s="661"/>
      <c r="F226" s="385">
        <f>SUM(F212:F225)</f>
        <v>0</v>
      </c>
    </row>
    <row r="227" spans="1:6" ht="16.5" thickBot="1">
      <c r="A227" s="141"/>
      <c r="B227" s="438"/>
      <c r="C227" s="160"/>
      <c r="D227" s="172"/>
      <c r="E227" s="146"/>
      <c r="F227" s="432"/>
    </row>
    <row r="228" spans="1:6" s="168" customFormat="1" ht="16.5" thickBot="1">
      <c r="A228" s="387" t="s">
        <v>324</v>
      </c>
      <c r="B228" s="441" t="s">
        <v>334</v>
      </c>
      <c r="C228" s="375"/>
      <c r="D228" s="376"/>
      <c r="E228" s="377"/>
      <c r="F228" s="378"/>
    </row>
    <row r="229" spans="1:6" ht="15.75">
      <c r="A229" s="159" t="s">
        <v>325</v>
      </c>
      <c r="B229" s="167" t="s">
        <v>335</v>
      </c>
      <c r="C229" s="140"/>
      <c r="D229" s="171"/>
      <c r="E229" s="147"/>
      <c r="F229" s="151"/>
    </row>
    <row r="230" spans="1:6" ht="15.75">
      <c r="A230" s="134"/>
      <c r="B230" s="135" t="s">
        <v>735</v>
      </c>
      <c r="C230" s="133" t="s">
        <v>366</v>
      </c>
      <c r="D230" s="157">
        <v>1</v>
      </c>
      <c r="E230" s="145"/>
      <c r="F230" s="152">
        <f>D230*E230</f>
        <v>0</v>
      </c>
    </row>
    <row r="231" spans="1:6" ht="15.75">
      <c r="A231" s="134"/>
      <c r="B231" s="135" t="s">
        <v>336</v>
      </c>
      <c r="C231" s="133" t="s">
        <v>366</v>
      </c>
      <c r="D231" s="157">
        <v>4</v>
      </c>
      <c r="E231" s="145"/>
      <c r="F231" s="152">
        <f>D231*E231</f>
        <v>0</v>
      </c>
    </row>
    <row r="232" spans="1:6" ht="15.75">
      <c r="A232" s="134"/>
      <c r="B232" s="135" t="s">
        <v>337</v>
      </c>
      <c r="C232" s="133" t="s">
        <v>366</v>
      </c>
      <c r="D232" s="157">
        <v>3</v>
      </c>
      <c r="E232" s="145"/>
      <c r="F232" s="152">
        <f>D232*E232</f>
        <v>0</v>
      </c>
    </row>
    <row r="233" spans="1:6" ht="15.75">
      <c r="A233" s="134"/>
      <c r="B233" s="439"/>
      <c r="C233" s="133"/>
      <c r="D233" s="157"/>
      <c r="E233" s="145"/>
      <c r="F233" s="152"/>
    </row>
    <row r="234" spans="1:6" ht="15.75">
      <c r="A234" s="134" t="s">
        <v>326</v>
      </c>
      <c r="B234" s="135" t="s">
        <v>338</v>
      </c>
      <c r="C234" s="133"/>
      <c r="D234" s="157"/>
      <c r="E234" s="145"/>
      <c r="F234" s="152"/>
    </row>
    <row r="235" spans="1:6" ht="15.75">
      <c r="A235" s="134"/>
      <c r="B235" s="439"/>
      <c r="C235" s="133" t="s">
        <v>366</v>
      </c>
      <c r="D235" s="157">
        <v>24</v>
      </c>
      <c r="E235" s="145"/>
      <c r="F235" s="152">
        <f>D235*E235</f>
        <v>0</v>
      </c>
    </row>
    <row r="236" spans="1:6" ht="47.25">
      <c r="A236" s="134" t="s">
        <v>327</v>
      </c>
      <c r="B236" s="135" t="s">
        <v>633</v>
      </c>
      <c r="C236" s="133"/>
      <c r="D236" s="157"/>
      <c r="E236" s="145"/>
      <c r="F236" s="152"/>
    </row>
    <row r="237" spans="1:6" ht="15.75">
      <c r="A237" s="134"/>
      <c r="B237" s="439"/>
      <c r="C237" s="133" t="s">
        <v>9</v>
      </c>
      <c r="D237" s="157">
        <v>320</v>
      </c>
      <c r="E237" s="145"/>
      <c r="F237" s="152">
        <f>D237*E237</f>
        <v>0</v>
      </c>
    </row>
    <row r="238" spans="1:6" ht="51.75">
      <c r="A238" s="134" t="s">
        <v>367</v>
      </c>
      <c r="B238" s="135" t="s">
        <v>795</v>
      </c>
      <c r="C238" s="133"/>
      <c r="D238" s="157"/>
      <c r="E238" s="145"/>
      <c r="F238" s="152"/>
    </row>
    <row r="239" spans="1:6" ht="15.75">
      <c r="A239" s="134"/>
      <c r="B239" s="439"/>
      <c r="C239" s="133" t="s">
        <v>366</v>
      </c>
      <c r="D239" s="157">
        <v>2</v>
      </c>
      <c r="E239" s="145"/>
      <c r="F239" s="152">
        <f>D239*E239</f>
        <v>0</v>
      </c>
    </row>
    <row r="240" spans="1:6" ht="31.5">
      <c r="A240" s="134" t="s">
        <v>328</v>
      </c>
      <c r="B240" s="135" t="s">
        <v>339</v>
      </c>
      <c r="C240" s="133" t="s">
        <v>366</v>
      </c>
      <c r="D240" s="157">
        <v>2</v>
      </c>
      <c r="E240" s="145"/>
      <c r="F240" s="152">
        <f>D240*E240</f>
        <v>0</v>
      </c>
    </row>
    <row r="241" spans="1:6" ht="15.75">
      <c r="A241" s="134" t="s">
        <v>779</v>
      </c>
      <c r="B241" s="135" t="s">
        <v>309</v>
      </c>
      <c r="C241" s="133"/>
      <c r="D241" s="157"/>
      <c r="E241" s="145"/>
      <c r="F241" s="152"/>
    </row>
    <row r="242" spans="1:7" ht="53.25" customHeight="1">
      <c r="A242" s="134"/>
      <c r="B242" s="135" t="s">
        <v>840</v>
      </c>
      <c r="C242" s="395" t="s">
        <v>835</v>
      </c>
      <c r="D242" s="393">
        <v>1</v>
      </c>
      <c r="E242" s="394"/>
      <c r="F242" s="150">
        <f>D242*E242</f>
        <v>0</v>
      </c>
      <c r="G242" s="364"/>
    </row>
    <row r="243" spans="1:6" ht="21.75" customHeight="1" thickBot="1">
      <c r="A243" s="659" t="s">
        <v>340</v>
      </c>
      <c r="B243" s="660"/>
      <c r="C243" s="660"/>
      <c r="D243" s="660"/>
      <c r="E243" s="661"/>
      <c r="F243" s="385">
        <f>SUM(F230:F242)</f>
        <v>0</v>
      </c>
    </row>
    <row r="244" spans="1:6" s="129" customFormat="1" ht="16.5" thickBot="1">
      <c r="A244" s="141"/>
      <c r="B244" s="438"/>
      <c r="C244" s="160"/>
      <c r="D244" s="172"/>
      <c r="E244" s="153"/>
      <c r="F244" s="432"/>
    </row>
    <row r="245" spans="1:6" s="168" customFormat="1" ht="20.25" thickBot="1">
      <c r="A245" s="387" t="s">
        <v>329</v>
      </c>
      <c r="B245" s="441" t="s">
        <v>786</v>
      </c>
      <c r="C245" s="375"/>
      <c r="D245" s="376"/>
      <c r="E245" s="377"/>
      <c r="F245" s="378"/>
    </row>
    <row r="246" spans="1:6" ht="15.75">
      <c r="A246" s="159" t="s">
        <v>330</v>
      </c>
      <c r="B246" s="167" t="s">
        <v>341</v>
      </c>
      <c r="C246" s="140"/>
      <c r="D246" s="174"/>
      <c r="E246" s="145"/>
      <c r="F246" s="163"/>
    </row>
    <row r="247" spans="1:6" ht="15.75">
      <c r="A247" s="134"/>
      <c r="B247" s="439"/>
      <c r="C247" s="133" t="s">
        <v>366</v>
      </c>
      <c r="D247" s="175">
        <v>3</v>
      </c>
      <c r="E247" s="145"/>
      <c r="F247" s="154">
        <f>D247*E247</f>
        <v>0</v>
      </c>
    </row>
    <row r="248" spans="1:6" ht="15.75">
      <c r="A248" s="134" t="s">
        <v>331</v>
      </c>
      <c r="B248" s="135" t="s">
        <v>342</v>
      </c>
      <c r="C248" s="133"/>
      <c r="D248" s="175"/>
      <c r="E248" s="145"/>
      <c r="F248" s="154"/>
    </row>
    <row r="249" spans="1:6" ht="15.75">
      <c r="A249" s="134"/>
      <c r="B249" s="439"/>
      <c r="C249" s="133" t="s">
        <v>366</v>
      </c>
      <c r="D249" s="175">
        <v>1</v>
      </c>
      <c r="E249" s="145"/>
      <c r="F249" s="154">
        <f>D249*E249</f>
        <v>0</v>
      </c>
    </row>
    <row r="250" spans="1:6" ht="15.75">
      <c r="A250" s="134" t="s">
        <v>685</v>
      </c>
      <c r="B250" s="135" t="s">
        <v>343</v>
      </c>
      <c r="C250" s="133"/>
      <c r="D250" s="175"/>
      <c r="E250" s="145"/>
      <c r="F250" s="154"/>
    </row>
    <row r="251" spans="1:6" ht="15.75">
      <c r="A251" s="134"/>
      <c r="B251" s="439"/>
      <c r="C251" s="133" t="s">
        <v>366</v>
      </c>
      <c r="D251" s="175">
        <v>3</v>
      </c>
      <c r="E251" s="145"/>
      <c r="F251" s="154">
        <f>D251*E251</f>
        <v>0</v>
      </c>
    </row>
    <row r="252" spans="1:6" ht="15.75">
      <c r="A252" s="134" t="s">
        <v>686</v>
      </c>
      <c r="B252" s="135" t="s">
        <v>344</v>
      </c>
      <c r="C252" s="133"/>
      <c r="D252" s="175"/>
      <c r="E252" s="145"/>
      <c r="F252" s="154"/>
    </row>
    <row r="253" spans="1:6" ht="15.75">
      <c r="A253" s="134"/>
      <c r="B253" s="439"/>
      <c r="C253" s="133" t="s">
        <v>366</v>
      </c>
      <c r="D253" s="175">
        <v>1</v>
      </c>
      <c r="E253" s="145"/>
      <c r="F253" s="154">
        <f>D253*E253</f>
        <v>0</v>
      </c>
    </row>
    <row r="254" spans="1:6" ht="15.75">
      <c r="A254" s="134" t="s">
        <v>687</v>
      </c>
      <c r="B254" s="135" t="s">
        <v>345</v>
      </c>
      <c r="C254" s="133"/>
      <c r="D254" s="175"/>
      <c r="E254" s="145"/>
      <c r="F254" s="154"/>
    </row>
    <row r="255" spans="1:6" ht="15.75">
      <c r="A255" s="134"/>
      <c r="B255" s="439"/>
      <c r="C255" s="133" t="s">
        <v>366</v>
      </c>
      <c r="D255" s="175">
        <v>2</v>
      </c>
      <c r="E255" s="145"/>
      <c r="F255" s="154">
        <f>D255*E255</f>
        <v>0</v>
      </c>
    </row>
    <row r="256" spans="1:6" ht="15.75">
      <c r="A256" s="134" t="s">
        <v>688</v>
      </c>
      <c r="B256" s="135" t="s">
        <v>346</v>
      </c>
      <c r="C256" s="133"/>
      <c r="D256" s="175"/>
      <c r="E256" s="145"/>
      <c r="F256" s="154"/>
    </row>
    <row r="257" spans="1:6" ht="15.75">
      <c r="A257" s="134"/>
      <c r="B257" s="439"/>
      <c r="C257" s="133" t="s">
        <v>366</v>
      </c>
      <c r="D257" s="175">
        <v>2</v>
      </c>
      <c r="E257" s="145"/>
      <c r="F257" s="154">
        <f>D257*E257</f>
        <v>0</v>
      </c>
    </row>
    <row r="258" spans="1:6" ht="18.75">
      <c r="A258" s="134" t="s">
        <v>689</v>
      </c>
      <c r="B258" s="135" t="s">
        <v>796</v>
      </c>
      <c r="C258" s="133"/>
      <c r="D258" s="175"/>
      <c r="E258" s="145"/>
      <c r="F258" s="154"/>
    </row>
    <row r="259" spans="1:6" ht="15.75">
      <c r="A259" s="134"/>
      <c r="B259" s="439"/>
      <c r="C259" s="133" t="s">
        <v>366</v>
      </c>
      <c r="D259" s="175">
        <v>2</v>
      </c>
      <c r="E259" s="145"/>
      <c r="F259" s="154">
        <f>D259*E259</f>
        <v>0</v>
      </c>
    </row>
    <row r="260" spans="1:6" ht="15.75">
      <c r="A260" s="134" t="s">
        <v>690</v>
      </c>
      <c r="B260" s="135" t="s">
        <v>347</v>
      </c>
      <c r="C260" s="133"/>
      <c r="D260" s="175"/>
      <c r="E260" s="145"/>
      <c r="F260" s="154"/>
    </row>
    <row r="261" spans="1:6" ht="15.75">
      <c r="A261" s="134"/>
      <c r="B261" s="439"/>
      <c r="C261" s="133" t="s">
        <v>366</v>
      </c>
      <c r="D261" s="175">
        <v>1</v>
      </c>
      <c r="E261" s="145"/>
      <c r="F261" s="154">
        <f>D261*E261</f>
        <v>0</v>
      </c>
    </row>
    <row r="262" spans="1:6" ht="34.5">
      <c r="A262" s="134" t="s">
        <v>691</v>
      </c>
      <c r="B262" s="135" t="s">
        <v>797</v>
      </c>
      <c r="C262" s="133"/>
      <c r="D262" s="175"/>
      <c r="E262" s="145"/>
      <c r="F262" s="154"/>
    </row>
    <row r="263" spans="1:6" ht="15.75">
      <c r="A263" s="134"/>
      <c r="B263" s="439"/>
      <c r="C263" s="133" t="s">
        <v>366</v>
      </c>
      <c r="D263" s="175">
        <v>1</v>
      </c>
      <c r="E263" s="145"/>
      <c r="F263" s="154">
        <f>D263*E263</f>
        <v>0</v>
      </c>
    </row>
    <row r="264" spans="1:6" ht="18.75">
      <c r="A264" s="134" t="s">
        <v>692</v>
      </c>
      <c r="B264" s="135" t="s">
        <v>798</v>
      </c>
      <c r="C264" s="133"/>
      <c r="D264" s="175"/>
      <c r="E264" s="145"/>
      <c r="F264" s="154"/>
    </row>
    <row r="265" spans="1:6" ht="15.75">
      <c r="A265" s="134"/>
      <c r="B265" s="439"/>
      <c r="C265" s="133" t="s">
        <v>366</v>
      </c>
      <c r="D265" s="175">
        <v>1</v>
      </c>
      <c r="E265" s="145"/>
      <c r="F265" s="154">
        <f>D265*E265</f>
        <v>0</v>
      </c>
    </row>
    <row r="266" spans="1:6" ht="60" customHeight="1">
      <c r="A266" s="134" t="s">
        <v>693</v>
      </c>
      <c r="B266" s="135" t="s">
        <v>799</v>
      </c>
      <c r="C266" s="133"/>
      <c r="D266" s="175"/>
      <c r="E266" s="145"/>
      <c r="F266" s="154"/>
    </row>
    <row r="267" spans="1:6" ht="15.75">
      <c r="A267" s="134"/>
      <c r="B267" s="439"/>
      <c r="C267" s="133" t="s">
        <v>366</v>
      </c>
      <c r="D267" s="175">
        <v>1</v>
      </c>
      <c r="E267" s="145"/>
      <c r="F267" s="154">
        <f>D267*E267</f>
        <v>0</v>
      </c>
    </row>
    <row r="268" spans="1:6" ht="15.75">
      <c r="A268" s="134" t="s">
        <v>694</v>
      </c>
      <c r="B268" s="135" t="s">
        <v>273</v>
      </c>
      <c r="C268" s="133"/>
      <c r="D268" s="175"/>
      <c r="E268" s="145"/>
      <c r="F268" s="154"/>
    </row>
    <row r="269" spans="1:6" ht="15.75">
      <c r="A269" s="134"/>
      <c r="B269" s="439"/>
      <c r="C269" s="133" t="s">
        <v>366</v>
      </c>
      <c r="D269" s="175">
        <v>3</v>
      </c>
      <c r="E269" s="145"/>
      <c r="F269" s="154">
        <f>D269*E269</f>
        <v>0</v>
      </c>
    </row>
    <row r="270" spans="1:6" ht="39">
      <c r="A270" s="134" t="s">
        <v>695</v>
      </c>
      <c r="B270" s="135" t="s">
        <v>800</v>
      </c>
      <c r="C270" s="133"/>
      <c r="D270" s="175"/>
      <c r="E270" s="145"/>
      <c r="F270" s="154"/>
    </row>
    <row r="271" spans="1:6" ht="15.75">
      <c r="A271" s="134"/>
      <c r="B271" s="439"/>
      <c r="C271" s="133" t="s">
        <v>366</v>
      </c>
      <c r="D271" s="175">
        <v>1</v>
      </c>
      <c r="E271" s="145"/>
      <c r="F271" s="154">
        <f>D271*E271</f>
        <v>0</v>
      </c>
    </row>
    <row r="272" spans="1:6" ht="15.75">
      <c r="A272" s="134" t="s">
        <v>696</v>
      </c>
      <c r="B272" s="135" t="s">
        <v>282</v>
      </c>
      <c r="C272" s="133"/>
      <c r="D272" s="175"/>
      <c r="E272" s="145"/>
      <c r="F272" s="154"/>
    </row>
    <row r="273" spans="1:6" ht="15.75">
      <c r="A273" s="134"/>
      <c r="B273" s="439"/>
      <c r="C273" s="133" t="s">
        <v>366</v>
      </c>
      <c r="D273" s="175">
        <v>1</v>
      </c>
      <c r="E273" s="145"/>
      <c r="F273" s="154">
        <f>D273*E273</f>
        <v>0</v>
      </c>
    </row>
    <row r="274" spans="1:6" ht="31.5">
      <c r="A274" s="134" t="s">
        <v>697</v>
      </c>
      <c r="B274" s="135" t="s">
        <v>736</v>
      </c>
      <c r="C274" s="133"/>
      <c r="D274" s="175"/>
      <c r="E274" s="145"/>
      <c r="F274" s="154"/>
    </row>
    <row r="275" spans="1:6" ht="15.75">
      <c r="A275" s="134"/>
      <c r="B275" s="439"/>
      <c r="C275" s="133" t="s">
        <v>366</v>
      </c>
      <c r="D275" s="175">
        <v>1</v>
      </c>
      <c r="E275" s="145"/>
      <c r="F275" s="154">
        <f>D275*E275</f>
        <v>0</v>
      </c>
    </row>
    <row r="276" spans="1:6" ht="18.75">
      <c r="A276" s="134" t="s">
        <v>698</v>
      </c>
      <c r="B276" s="135" t="s">
        <v>781</v>
      </c>
      <c r="C276" s="133"/>
      <c r="D276" s="175"/>
      <c r="E276" s="145"/>
      <c r="F276" s="154"/>
    </row>
    <row r="277" spans="1:6" ht="15.75">
      <c r="A277" s="134"/>
      <c r="B277" s="439"/>
      <c r="C277" s="133" t="s">
        <v>366</v>
      </c>
      <c r="D277" s="175">
        <v>1</v>
      </c>
      <c r="E277" s="145"/>
      <c r="F277" s="154">
        <f>D277*E277</f>
        <v>0</v>
      </c>
    </row>
    <row r="278" spans="1:6" ht="18.75">
      <c r="A278" s="134" t="s">
        <v>699</v>
      </c>
      <c r="B278" s="135" t="s">
        <v>783</v>
      </c>
      <c r="C278" s="133"/>
      <c r="D278" s="175"/>
      <c r="E278" s="145"/>
      <c r="F278" s="154"/>
    </row>
    <row r="279" spans="1:6" ht="15.75">
      <c r="A279" s="134"/>
      <c r="B279" s="439"/>
      <c r="C279" s="133" t="s">
        <v>366</v>
      </c>
      <c r="D279" s="175">
        <v>1</v>
      </c>
      <c r="E279" s="145"/>
      <c r="F279" s="154">
        <f>D279*E279</f>
        <v>0</v>
      </c>
    </row>
    <row r="280" spans="1:6" ht="39.75" customHeight="1">
      <c r="A280" s="134" t="s">
        <v>700</v>
      </c>
      <c r="B280" s="135" t="s">
        <v>348</v>
      </c>
      <c r="C280" s="133"/>
      <c r="D280" s="175"/>
      <c r="E280" s="145"/>
      <c r="F280" s="154"/>
    </row>
    <row r="281" spans="1:6" ht="15.75">
      <c r="A281" s="134"/>
      <c r="B281" s="439"/>
      <c r="C281" s="133" t="s">
        <v>366</v>
      </c>
      <c r="D281" s="175">
        <v>1</v>
      </c>
      <c r="E281" s="145"/>
      <c r="F281" s="154">
        <f>D281*E281</f>
        <v>0</v>
      </c>
    </row>
    <row r="282" spans="1:6" ht="15.75">
      <c r="A282" s="134" t="s">
        <v>701</v>
      </c>
      <c r="B282" s="135" t="s">
        <v>349</v>
      </c>
      <c r="C282" s="133"/>
      <c r="D282" s="175"/>
      <c r="E282" s="145"/>
      <c r="F282" s="154"/>
    </row>
    <row r="283" spans="1:6" ht="15.75">
      <c r="A283" s="134"/>
      <c r="B283" s="439"/>
      <c r="C283" s="133" t="s">
        <v>366</v>
      </c>
      <c r="D283" s="175">
        <v>1</v>
      </c>
      <c r="E283" s="145"/>
      <c r="F283" s="154">
        <f>D283*E283</f>
        <v>0</v>
      </c>
    </row>
    <row r="284" spans="1:6" ht="15.75">
      <c r="A284" s="134" t="s">
        <v>702</v>
      </c>
      <c r="B284" s="135" t="s">
        <v>350</v>
      </c>
      <c r="C284" s="133"/>
      <c r="D284" s="175"/>
      <c r="E284" s="145"/>
      <c r="F284" s="154"/>
    </row>
    <row r="285" spans="1:6" ht="15.75">
      <c r="A285" s="134"/>
      <c r="B285" s="135" t="s">
        <v>351</v>
      </c>
      <c r="C285" s="133"/>
      <c r="D285" s="175"/>
      <c r="E285" s="145"/>
      <c r="F285" s="154"/>
    </row>
    <row r="286" spans="1:6" ht="15.75">
      <c r="A286" s="134"/>
      <c r="B286" s="135" t="s">
        <v>352</v>
      </c>
      <c r="C286" s="133"/>
      <c r="D286" s="175"/>
      <c r="E286" s="145"/>
      <c r="F286" s="154"/>
    </row>
    <row r="287" spans="1:6" ht="15.75">
      <c r="A287" s="134"/>
      <c r="B287" s="135" t="s">
        <v>353</v>
      </c>
      <c r="C287" s="133"/>
      <c r="D287" s="175"/>
      <c r="E287" s="145"/>
      <c r="F287" s="154"/>
    </row>
    <row r="288" spans="1:6" ht="15.75">
      <c r="A288" s="134"/>
      <c r="B288" s="135" t="s">
        <v>354</v>
      </c>
      <c r="C288" s="133"/>
      <c r="D288" s="175"/>
      <c r="E288" s="145"/>
      <c r="F288" s="154"/>
    </row>
    <row r="289" spans="1:6" ht="15.75">
      <c r="A289" s="134"/>
      <c r="B289" s="135" t="s">
        <v>355</v>
      </c>
      <c r="C289" s="133"/>
      <c r="D289" s="175"/>
      <c r="E289" s="145"/>
      <c r="F289" s="154"/>
    </row>
    <row r="290" spans="1:6" ht="15.75">
      <c r="A290" s="134"/>
      <c r="B290" s="135" t="s">
        <v>356</v>
      </c>
      <c r="C290" s="133"/>
      <c r="D290" s="175"/>
      <c r="E290" s="145"/>
      <c r="F290" s="154"/>
    </row>
    <row r="291" spans="1:6" ht="15.75">
      <c r="A291" s="134"/>
      <c r="B291" s="135" t="s">
        <v>284</v>
      </c>
      <c r="C291" s="133" t="s">
        <v>366</v>
      </c>
      <c r="D291" s="175">
        <v>1</v>
      </c>
      <c r="E291" s="145"/>
      <c r="F291" s="154">
        <f>D291*E291</f>
        <v>0</v>
      </c>
    </row>
    <row r="292" spans="1:6" ht="15.75">
      <c r="A292" s="134" t="s">
        <v>703</v>
      </c>
      <c r="B292" s="135" t="s">
        <v>283</v>
      </c>
      <c r="C292" s="133"/>
      <c r="D292" s="175"/>
      <c r="E292" s="145"/>
      <c r="F292" s="154"/>
    </row>
    <row r="293" spans="1:6" ht="15.75">
      <c r="A293" s="134"/>
      <c r="B293" s="439"/>
      <c r="C293" s="133" t="s">
        <v>366</v>
      </c>
      <c r="D293" s="175">
        <v>2</v>
      </c>
      <c r="E293" s="145"/>
      <c r="F293" s="154">
        <f>D293*E293</f>
        <v>0</v>
      </c>
    </row>
    <row r="294" spans="1:6" ht="15.75">
      <c r="A294" s="134" t="s">
        <v>704</v>
      </c>
      <c r="B294" s="135" t="s">
        <v>357</v>
      </c>
      <c r="C294" s="133"/>
      <c r="D294" s="175"/>
      <c r="E294" s="145"/>
      <c r="F294" s="154"/>
    </row>
    <row r="295" spans="1:6" ht="15.75">
      <c r="A295" s="649"/>
      <c r="B295" s="135" t="s">
        <v>296</v>
      </c>
      <c r="C295" s="133" t="s">
        <v>84</v>
      </c>
      <c r="D295" s="175">
        <v>12</v>
      </c>
      <c r="E295" s="145"/>
      <c r="F295" s="154">
        <f>D295*E295</f>
        <v>0</v>
      </c>
    </row>
    <row r="296" spans="1:6" ht="15.75">
      <c r="A296" s="649"/>
      <c r="B296" s="135" t="s">
        <v>297</v>
      </c>
      <c r="C296" s="133" t="s">
        <v>84</v>
      </c>
      <c r="D296" s="175">
        <v>6</v>
      </c>
      <c r="E296" s="145"/>
      <c r="F296" s="154">
        <f>D296*E296</f>
        <v>0</v>
      </c>
    </row>
    <row r="297" spans="1:6" ht="15.75">
      <c r="A297" s="649"/>
      <c r="B297" s="135" t="s">
        <v>332</v>
      </c>
      <c r="C297" s="133" t="s">
        <v>84</v>
      </c>
      <c r="D297" s="175">
        <v>6</v>
      </c>
      <c r="E297" s="145"/>
      <c r="F297" s="154">
        <f>D297*E297</f>
        <v>0</v>
      </c>
    </row>
    <row r="298" spans="1:6" ht="15.75">
      <c r="A298" s="649"/>
      <c r="B298" s="135" t="s">
        <v>358</v>
      </c>
      <c r="C298" s="133" t="s">
        <v>84</v>
      </c>
      <c r="D298" s="175">
        <v>6</v>
      </c>
      <c r="E298" s="145"/>
      <c r="F298" s="154">
        <f>D298*E298</f>
        <v>0</v>
      </c>
    </row>
    <row r="299" spans="1:6" ht="31.5">
      <c r="A299" s="134" t="s">
        <v>705</v>
      </c>
      <c r="B299" s="135" t="s">
        <v>359</v>
      </c>
      <c r="C299" s="133"/>
      <c r="D299" s="175"/>
      <c r="E299" s="145"/>
      <c r="F299" s="154"/>
    </row>
    <row r="300" spans="1:6" ht="15.75">
      <c r="A300" s="134"/>
      <c r="B300" s="135" t="s">
        <v>737</v>
      </c>
      <c r="C300" s="133" t="s">
        <v>84</v>
      </c>
      <c r="D300" s="175">
        <v>12</v>
      </c>
      <c r="E300" s="145"/>
      <c r="F300" s="154">
        <f>D300*E300</f>
        <v>0</v>
      </c>
    </row>
    <row r="301" spans="1:6" ht="15.75">
      <c r="A301" s="134"/>
      <c r="B301" s="135" t="s">
        <v>360</v>
      </c>
      <c r="C301" s="133" t="s">
        <v>84</v>
      </c>
      <c r="D301" s="175">
        <v>6</v>
      </c>
      <c r="E301" s="145"/>
      <c r="F301" s="154">
        <f>D301*E301</f>
        <v>0</v>
      </c>
    </row>
    <row r="302" spans="1:6" ht="15.75">
      <c r="A302" s="134"/>
      <c r="B302" s="135" t="s">
        <v>361</v>
      </c>
      <c r="C302" s="133"/>
      <c r="D302" s="175"/>
      <c r="E302" s="145"/>
      <c r="F302" s="154"/>
    </row>
    <row r="303" spans="1:6" ht="31.5">
      <c r="A303" s="134" t="s">
        <v>706</v>
      </c>
      <c r="B303" s="135" t="s">
        <v>636</v>
      </c>
      <c r="C303" s="133"/>
      <c r="D303" s="175"/>
      <c r="E303" s="145"/>
      <c r="F303" s="154"/>
    </row>
    <row r="304" spans="1:6" ht="15.75">
      <c r="A304" s="134"/>
      <c r="B304" s="439"/>
      <c r="C304" s="133" t="s">
        <v>366</v>
      </c>
      <c r="D304" s="175">
        <v>1</v>
      </c>
      <c r="E304" s="145"/>
      <c r="F304" s="154">
        <f>D304*E304</f>
        <v>0</v>
      </c>
    </row>
    <row r="305" spans="1:6" ht="15.75">
      <c r="A305" s="134" t="s">
        <v>707</v>
      </c>
      <c r="B305" s="135" t="s">
        <v>309</v>
      </c>
      <c r="C305" s="133"/>
      <c r="D305" s="175"/>
      <c r="E305" s="145"/>
      <c r="F305" s="154"/>
    </row>
    <row r="306" spans="1:6" ht="63">
      <c r="A306" s="134"/>
      <c r="B306" s="135" t="s">
        <v>637</v>
      </c>
      <c r="C306" s="133" t="s">
        <v>825</v>
      </c>
      <c r="D306" s="175">
        <v>1</v>
      </c>
      <c r="E306" s="145"/>
      <c r="F306" s="154">
        <f>E306*D306</f>
        <v>0</v>
      </c>
    </row>
    <row r="307" spans="1:6" ht="20.25" customHeight="1" thickBot="1">
      <c r="A307" s="662" t="s">
        <v>362</v>
      </c>
      <c r="B307" s="663"/>
      <c r="C307" s="663"/>
      <c r="D307" s="663"/>
      <c r="E307" s="664"/>
      <c r="F307" s="386">
        <f>SUM(F246:F306)</f>
        <v>0</v>
      </c>
    </row>
    <row r="308" spans="1:6" ht="16.5" thickBot="1">
      <c r="A308" s="141"/>
      <c r="B308" s="438"/>
      <c r="C308" s="160"/>
      <c r="D308" s="172"/>
      <c r="E308" s="155"/>
      <c r="F308" s="432"/>
    </row>
    <row r="309" spans="1:6" s="168" customFormat="1" ht="16.5" thickBot="1">
      <c r="A309" s="387" t="s">
        <v>708</v>
      </c>
      <c r="B309" s="441" t="s">
        <v>363</v>
      </c>
      <c r="C309" s="375"/>
      <c r="D309" s="376"/>
      <c r="E309" s="377"/>
      <c r="F309" s="378"/>
    </row>
    <row r="310" spans="1:6" ht="69.75" customHeight="1">
      <c r="A310" s="159" t="s">
        <v>709</v>
      </c>
      <c r="B310" s="167" t="s">
        <v>638</v>
      </c>
      <c r="C310" s="140"/>
      <c r="D310" s="171"/>
      <c r="E310" s="146"/>
      <c r="F310" s="151"/>
    </row>
    <row r="311" spans="1:6" ht="15.75">
      <c r="A311" s="134"/>
      <c r="B311" s="439"/>
      <c r="C311" s="133" t="s">
        <v>84</v>
      </c>
      <c r="D311" s="157">
        <v>50</v>
      </c>
      <c r="E311" s="145"/>
      <c r="F311" s="152">
        <f>D311*E311</f>
        <v>0</v>
      </c>
    </row>
    <row r="312" spans="1:6" ht="47.25">
      <c r="A312" s="134" t="s">
        <v>710</v>
      </c>
      <c r="B312" s="135" t="s">
        <v>639</v>
      </c>
      <c r="C312" s="133"/>
      <c r="D312" s="157"/>
      <c r="E312" s="146"/>
      <c r="F312" s="152"/>
    </row>
    <row r="313" spans="1:6" ht="15.75">
      <c r="A313" s="134"/>
      <c r="B313" s="439"/>
      <c r="C313" s="133" t="s">
        <v>84</v>
      </c>
      <c r="D313" s="157">
        <v>25</v>
      </c>
      <c r="E313" s="145"/>
      <c r="F313" s="152">
        <f>D313*E313</f>
        <v>0</v>
      </c>
    </row>
    <row r="314" spans="1:6" ht="18.75" customHeight="1" thickBot="1">
      <c r="A314" s="659" t="s">
        <v>364</v>
      </c>
      <c r="B314" s="660"/>
      <c r="C314" s="660"/>
      <c r="D314" s="660"/>
      <c r="E314" s="661"/>
      <c r="F314" s="385">
        <f>SUM(F311:F313)</f>
        <v>0</v>
      </c>
    </row>
    <row r="315" spans="1:6" ht="15.75">
      <c r="A315" s="139"/>
      <c r="B315" s="438"/>
      <c r="C315" s="160"/>
      <c r="D315" s="172"/>
      <c r="E315" s="161"/>
      <c r="F315" s="161"/>
    </row>
  </sheetData>
  <sheetProtection/>
  <mergeCells count="24">
    <mergeCell ref="A208:E208"/>
    <mergeCell ref="A226:E226"/>
    <mergeCell ref="A243:E243"/>
    <mergeCell ref="A295:A298"/>
    <mergeCell ref="A307:E307"/>
    <mergeCell ref="A314:E314"/>
    <mergeCell ref="A188:A191"/>
    <mergeCell ref="A194:A195"/>
    <mergeCell ref="B194:B195"/>
    <mergeCell ref="F194:F195"/>
    <mergeCell ref="A200:A201"/>
    <mergeCell ref="D200:D201"/>
    <mergeCell ref="E200:E201"/>
    <mergeCell ref="F200:F201"/>
    <mergeCell ref="A141:E141"/>
    <mergeCell ref="A1:F1"/>
    <mergeCell ref="A2:F2"/>
    <mergeCell ref="A3:F3"/>
    <mergeCell ref="A4:F9"/>
    <mergeCell ref="A122:A126"/>
    <mergeCell ref="A129:A130"/>
    <mergeCell ref="B129:B130"/>
    <mergeCell ref="F129:F130"/>
    <mergeCell ref="A73:E73"/>
  </mergeCells>
  <printOptions horizontalCentered="1"/>
  <pageMargins left="0" right="0" top="0.5511811023622047" bottom="0" header="0" footer="0"/>
  <pageSetup horizontalDpi="600" verticalDpi="600" orientation="portrait" paperSize="9" scale="61" r:id="rId1"/>
  <rowBreaks count="9" manualBreakCount="9">
    <brk id="48" max="5" man="1"/>
    <brk id="78" max="5" man="1"/>
    <brk id="128" max="5" man="1"/>
    <brk id="156" max="5" man="1"/>
    <brk id="169" max="5" man="1"/>
    <brk id="208" max="5" man="1"/>
    <brk id="226" max="5" man="1"/>
    <brk id="243" max="5" man="1"/>
    <brk id="307" max="5" man="1"/>
  </rowBreaks>
</worksheet>
</file>

<file path=xl/worksheets/sheet4.xml><?xml version="1.0" encoding="utf-8"?>
<worksheet xmlns="http://schemas.openxmlformats.org/spreadsheetml/2006/main" xmlns:r="http://schemas.openxmlformats.org/officeDocument/2006/relationships">
  <sheetPr>
    <tabColor rgb="FF00B050"/>
  </sheetPr>
  <dimension ref="A1:C11"/>
  <sheetViews>
    <sheetView view="pageBreakPreview" zoomScale="90" zoomScaleSheetLayoutView="90" zoomScalePageLayoutView="0" workbookViewId="0" topLeftCell="A1">
      <selection activeCell="D16" sqref="D16"/>
    </sheetView>
  </sheetViews>
  <sheetFormatPr defaultColWidth="9.140625" defaultRowHeight="12.75"/>
  <cols>
    <col min="1" max="1" width="6.28125" style="130" customWidth="1"/>
    <col min="2" max="2" width="81.57421875" style="131" customWidth="1"/>
    <col min="3" max="3" width="15.8515625" style="143" customWidth="1"/>
    <col min="4" max="4" width="35.28125" style="127" customWidth="1"/>
    <col min="5" max="16384" width="9.140625" style="127" customWidth="1"/>
  </cols>
  <sheetData>
    <row r="1" spans="1:3" ht="16.5" thickBot="1">
      <c r="A1" s="665" t="s">
        <v>801</v>
      </c>
      <c r="B1" s="666"/>
      <c r="C1" s="667"/>
    </row>
    <row r="2" spans="1:3" ht="15.75">
      <c r="A2" s="142"/>
      <c r="C2" s="156"/>
    </row>
    <row r="3" spans="1:3" ht="15" customHeight="1">
      <c r="A3" s="443" t="s">
        <v>10</v>
      </c>
      <c r="B3" s="164" t="str">
        <f>'[1]M'!B14</f>
        <v>РАДИЈАТОРСКО ГРЕЈАЊЕ</v>
      </c>
      <c r="C3" s="444">
        <f>M!F73</f>
        <v>0</v>
      </c>
    </row>
    <row r="4" spans="1:3" ht="15" customHeight="1">
      <c r="A4" s="443" t="s">
        <v>174</v>
      </c>
      <c r="B4" s="164" t="str">
        <f>'[1]M'!B75</f>
        <v>СТРЕЉАНА</v>
      </c>
      <c r="C4" s="444">
        <f>M!F141</f>
        <v>0</v>
      </c>
    </row>
    <row r="5" spans="1:3" ht="15" customHeight="1">
      <c r="A5" s="443" t="s">
        <v>125</v>
      </c>
      <c r="B5" s="164" t="str">
        <f>'[1]M'!B143</f>
        <v>СТРЕЉАНА ЗА ФИНАЛНА ГАЂАЊА</v>
      </c>
      <c r="C5" s="444">
        <f>M!F208</f>
        <v>0</v>
      </c>
    </row>
    <row r="6" spans="1:3" ht="15" customHeight="1">
      <c r="A6" s="443" t="s">
        <v>126</v>
      </c>
      <c r="B6" s="164" t="str">
        <f>'[1]M'!B210</f>
        <v>СТРЕЉАНА – ПРАТЕЋЕ ПРОСТОРИЈЕ</v>
      </c>
      <c r="C6" s="444">
        <f>M!F226</f>
        <v>0</v>
      </c>
    </row>
    <row r="7" spans="1:3" ht="15" customHeight="1">
      <c r="A7" s="443" t="s">
        <v>180</v>
      </c>
      <c r="B7" s="165" t="str">
        <f>'[1]M'!B228</f>
        <v>САНИТАРНЕ ПРОСТОРИЈЕ - ПРОВЕТРАВАЊЕ  </v>
      </c>
      <c r="C7" s="444">
        <f>M!F243</f>
        <v>0</v>
      </c>
    </row>
    <row r="8" spans="1:3" ht="15" customHeight="1">
      <c r="A8" s="443" t="s">
        <v>186</v>
      </c>
      <c r="B8" s="164" t="str">
        <f>'[1]M'!B245</f>
        <v>ТОПЛОТНА ПОДСТАНИЦА TP-250, t1=110/750C, t2=70/600C</v>
      </c>
      <c r="C8" s="444">
        <f>M!F307</f>
        <v>0</v>
      </c>
    </row>
    <row r="9" spans="1:3" ht="15" customHeight="1">
      <c r="A9" s="443" t="s">
        <v>187</v>
      </c>
      <c r="B9" s="164" t="str">
        <f>'[1]M'!B309</f>
        <v>ПРИКЉУЧНИ ТОПЛОВОД  </v>
      </c>
      <c r="C9" s="444">
        <f>M!F314</f>
        <v>0</v>
      </c>
    </row>
    <row r="10" spans="1:3" ht="15" customHeight="1">
      <c r="A10" s="445"/>
      <c r="B10" s="193"/>
      <c r="C10" s="444"/>
    </row>
    <row r="11" spans="1:3" s="168" customFormat="1" ht="15.75" customHeight="1" thickBot="1">
      <c r="A11" s="668" t="s">
        <v>365</v>
      </c>
      <c r="B11" s="669"/>
      <c r="C11" s="446">
        <f>SUM(C3:C10)</f>
        <v>0</v>
      </c>
    </row>
  </sheetData>
  <sheetProtection/>
  <mergeCells count="2">
    <mergeCell ref="A1:C1"/>
    <mergeCell ref="A11:B11"/>
  </mergeCells>
  <printOptions horizontalCentered="1"/>
  <pageMargins left="0" right="0" top="0.5511811023622047" bottom="0.3937007874015748" header="0" footer="0"/>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B0F0"/>
  </sheetPr>
  <dimension ref="A1:G198"/>
  <sheetViews>
    <sheetView view="pageBreakPreview" zoomScale="90" zoomScaleNormal="120" zoomScaleSheetLayoutView="90" zoomScalePageLayoutView="0" workbookViewId="0" topLeftCell="A187">
      <selection activeCell="G197" sqref="G197"/>
    </sheetView>
  </sheetViews>
  <sheetFormatPr defaultColWidth="9.140625" defaultRowHeight="12.75"/>
  <cols>
    <col min="1" max="1" width="5.421875" style="83" customWidth="1"/>
    <col min="2" max="2" width="45.00390625" style="106" customWidth="1"/>
    <col min="3" max="3" width="9.00390625" style="46" customWidth="1"/>
    <col min="4" max="4" width="13.421875" style="124" customWidth="1"/>
    <col min="5" max="5" width="13.421875" style="207" customWidth="1"/>
    <col min="6" max="6" width="20.00390625" style="207" customWidth="1"/>
    <col min="7" max="7" width="36.140625" style="83" customWidth="1"/>
    <col min="8" max="16384" width="9.140625" style="83" customWidth="1"/>
  </cols>
  <sheetData>
    <row r="1" spans="1:7" s="3" customFormat="1" ht="33.75" customHeight="1">
      <c r="A1" s="694" t="s">
        <v>374</v>
      </c>
      <c r="B1" s="695"/>
      <c r="C1" s="695"/>
      <c r="D1" s="695"/>
      <c r="E1" s="695"/>
      <c r="F1" s="696"/>
      <c r="G1" s="177"/>
    </row>
    <row r="2" spans="1:6" ht="15">
      <c r="A2" s="700" t="s">
        <v>85</v>
      </c>
      <c r="B2" s="701"/>
      <c r="C2" s="701"/>
      <c r="D2" s="701"/>
      <c r="E2" s="701"/>
      <c r="F2" s="702"/>
    </row>
    <row r="3" spans="1:6" ht="318.75" customHeight="1">
      <c r="A3" s="678" t="s">
        <v>847</v>
      </c>
      <c r="B3" s="679"/>
      <c r="C3" s="679"/>
      <c r="D3" s="679"/>
      <c r="E3" s="679"/>
      <c r="F3" s="680"/>
    </row>
    <row r="4" spans="1:6" s="129" customFormat="1" ht="45" customHeight="1">
      <c r="A4" s="447" t="s">
        <v>21</v>
      </c>
      <c r="B4" s="339" t="s">
        <v>22</v>
      </c>
      <c r="C4" s="340" t="s">
        <v>23</v>
      </c>
      <c r="D4" s="341" t="s">
        <v>24</v>
      </c>
      <c r="E4" s="342" t="s">
        <v>25</v>
      </c>
      <c r="F4" s="448" t="s">
        <v>70</v>
      </c>
    </row>
    <row r="5" spans="1:6" ht="15">
      <c r="A5" s="449"/>
      <c r="B5" s="85"/>
      <c r="C5" s="86"/>
      <c r="D5" s="123"/>
      <c r="E5" s="205"/>
      <c r="F5" s="450"/>
    </row>
    <row r="6" spans="1:6" ht="15">
      <c r="A6" s="451"/>
      <c r="B6" s="194" t="s">
        <v>86</v>
      </c>
      <c r="C6" s="195"/>
      <c r="D6" s="196"/>
      <c r="E6" s="400"/>
      <c r="F6" s="452"/>
    </row>
    <row r="7" spans="1:6" ht="15">
      <c r="A7" s="449"/>
      <c r="B7" s="85"/>
      <c r="C7" s="86"/>
      <c r="D7" s="123"/>
      <c r="E7" s="205"/>
      <c r="F7" s="450"/>
    </row>
    <row r="8" spans="1:6" ht="15">
      <c r="A8" s="670" t="s">
        <v>87</v>
      </c>
      <c r="B8" s="705"/>
      <c r="C8" s="705"/>
      <c r="D8" s="705"/>
      <c r="E8" s="705"/>
      <c r="F8" s="706"/>
    </row>
    <row r="9" spans="1:6" ht="75">
      <c r="A9" s="453"/>
      <c r="B9" s="209" t="s">
        <v>640</v>
      </c>
      <c r="C9" s="90" t="s">
        <v>84</v>
      </c>
      <c r="D9" s="198">
        <v>165</v>
      </c>
      <c r="E9" s="406"/>
      <c r="F9" s="454">
        <f>E9*D9</f>
        <v>0</v>
      </c>
    </row>
    <row r="10" spans="1:6" ht="75">
      <c r="A10" s="453"/>
      <c r="B10" s="87" t="s">
        <v>427</v>
      </c>
      <c r="C10" s="90" t="s">
        <v>84</v>
      </c>
      <c r="D10" s="198">
        <v>15</v>
      </c>
      <c r="E10" s="406"/>
      <c r="F10" s="454">
        <f aca="true" t="shared" si="0" ref="F10:F20">E10*D10</f>
        <v>0</v>
      </c>
    </row>
    <row r="11" spans="1:6" ht="75">
      <c r="A11" s="453"/>
      <c r="B11" s="87" t="s">
        <v>428</v>
      </c>
      <c r="C11" s="90" t="s">
        <v>84</v>
      </c>
      <c r="D11" s="198">
        <v>33</v>
      </c>
      <c r="E11" s="407"/>
      <c r="F11" s="454">
        <f t="shared" si="0"/>
        <v>0</v>
      </c>
    </row>
    <row r="12" spans="1:6" ht="75">
      <c r="A12" s="453"/>
      <c r="B12" s="87" t="s">
        <v>429</v>
      </c>
      <c r="C12" s="90" t="s">
        <v>84</v>
      </c>
      <c r="D12" s="198">
        <v>9</v>
      </c>
      <c r="E12" s="407"/>
      <c r="F12" s="454">
        <f t="shared" si="0"/>
        <v>0</v>
      </c>
    </row>
    <row r="13" spans="1:6" ht="75">
      <c r="A13" s="453"/>
      <c r="B13" s="87" t="s">
        <v>430</v>
      </c>
      <c r="C13" s="90" t="s">
        <v>84</v>
      </c>
      <c r="D13" s="198">
        <v>40</v>
      </c>
      <c r="E13" s="407"/>
      <c r="F13" s="454">
        <f t="shared" si="0"/>
        <v>0</v>
      </c>
    </row>
    <row r="14" spans="1:6" ht="75">
      <c r="A14" s="453"/>
      <c r="B14" s="87" t="s">
        <v>431</v>
      </c>
      <c r="C14" s="90" t="s">
        <v>84</v>
      </c>
      <c r="D14" s="198">
        <v>18</v>
      </c>
      <c r="E14" s="407"/>
      <c r="F14" s="454">
        <f t="shared" si="0"/>
        <v>0</v>
      </c>
    </row>
    <row r="15" spans="1:6" ht="75">
      <c r="A15" s="453"/>
      <c r="B15" s="87" t="s">
        <v>432</v>
      </c>
      <c r="C15" s="90" t="s">
        <v>84</v>
      </c>
      <c r="D15" s="198">
        <v>18</v>
      </c>
      <c r="E15" s="406"/>
      <c r="F15" s="454">
        <f t="shared" si="0"/>
        <v>0</v>
      </c>
    </row>
    <row r="16" spans="1:6" ht="75">
      <c r="A16" s="453"/>
      <c r="B16" s="87" t="s">
        <v>433</v>
      </c>
      <c r="C16" s="90" t="s">
        <v>84</v>
      </c>
      <c r="D16" s="198">
        <v>16</v>
      </c>
      <c r="E16" s="406"/>
      <c r="F16" s="454">
        <f t="shared" si="0"/>
        <v>0</v>
      </c>
    </row>
    <row r="17" spans="1:6" ht="75">
      <c r="A17" s="453"/>
      <c r="B17" s="87" t="s">
        <v>434</v>
      </c>
      <c r="C17" s="90" t="s">
        <v>84</v>
      </c>
      <c r="D17" s="198">
        <v>14</v>
      </c>
      <c r="E17" s="406"/>
      <c r="F17" s="454">
        <f t="shared" si="0"/>
        <v>0</v>
      </c>
    </row>
    <row r="18" spans="1:6" ht="75">
      <c r="A18" s="453"/>
      <c r="B18" s="87" t="s">
        <v>435</v>
      </c>
      <c r="C18" s="90" t="s">
        <v>84</v>
      </c>
      <c r="D18" s="198">
        <v>14</v>
      </c>
      <c r="E18" s="406"/>
      <c r="F18" s="454">
        <f t="shared" si="0"/>
        <v>0</v>
      </c>
    </row>
    <row r="19" spans="1:6" ht="75">
      <c r="A19" s="453"/>
      <c r="B19" s="87" t="s">
        <v>436</v>
      </c>
      <c r="C19" s="90" t="s">
        <v>84</v>
      </c>
      <c r="D19" s="198">
        <v>18</v>
      </c>
      <c r="E19" s="406"/>
      <c r="F19" s="454">
        <f t="shared" si="0"/>
        <v>0</v>
      </c>
    </row>
    <row r="20" spans="1:6" ht="75">
      <c r="A20" s="453"/>
      <c r="B20" s="87" t="s">
        <v>437</v>
      </c>
      <c r="C20" s="90" t="s">
        <v>84</v>
      </c>
      <c r="D20" s="198">
        <v>9</v>
      </c>
      <c r="E20" s="407"/>
      <c r="F20" s="454">
        <f t="shared" si="0"/>
        <v>0</v>
      </c>
    </row>
    <row r="21" spans="1:6" ht="15.75" thickBot="1">
      <c r="A21" s="453"/>
      <c r="B21" s="88"/>
      <c r="C21" s="86"/>
      <c r="D21" s="123"/>
      <c r="E21" s="205"/>
      <c r="F21" s="450"/>
    </row>
    <row r="22" spans="1:7" ht="17.25" customHeight="1" thickBot="1">
      <c r="A22" s="697" t="s">
        <v>438</v>
      </c>
      <c r="B22" s="698"/>
      <c r="C22" s="698"/>
      <c r="D22" s="698"/>
      <c r="E22" s="699"/>
      <c r="F22" s="404">
        <f>SUM(F9:F20)</f>
        <v>0</v>
      </c>
      <c r="G22" s="204"/>
    </row>
    <row r="23" spans="1:6" ht="15">
      <c r="A23" s="453"/>
      <c r="B23" s="88"/>
      <c r="C23" s="86"/>
      <c r="D23" s="123"/>
      <c r="E23" s="205"/>
      <c r="F23" s="450"/>
    </row>
    <row r="24" spans="1:6" ht="15">
      <c r="A24" s="675" t="s">
        <v>103</v>
      </c>
      <c r="B24" s="676"/>
      <c r="C24" s="676"/>
      <c r="D24" s="676"/>
      <c r="E24" s="676"/>
      <c r="F24" s="677"/>
    </row>
    <row r="25" spans="1:6" ht="90">
      <c r="A25" s="455"/>
      <c r="B25" s="99" t="s">
        <v>826</v>
      </c>
      <c r="C25" s="100"/>
      <c r="D25" s="203"/>
      <c r="E25" s="681"/>
      <c r="F25" s="682"/>
    </row>
    <row r="26" spans="1:6" ht="75">
      <c r="A26" s="455"/>
      <c r="B26" s="91" t="s">
        <v>110</v>
      </c>
      <c r="C26" s="90" t="s">
        <v>88</v>
      </c>
      <c r="D26" s="198">
        <v>1</v>
      </c>
      <c r="E26" s="673"/>
      <c r="F26" s="674"/>
    </row>
    <row r="27" spans="1:6" ht="30">
      <c r="A27" s="455"/>
      <c r="B27" s="91" t="s">
        <v>111</v>
      </c>
      <c r="C27" s="90" t="s">
        <v>88</v>
      </c>
      <c r="D27" s="198">
        <v>1</v>
      </c>
      <c r="E27" s="673"/>
      <c r="F27" s="674"/>
    </row>
    <row r="28" spans="1:6" ht="60">
      <c r="A28" s="455"/>
      <c r="B28" s="91" t="s">
        <v>112</v>
      </c>
      <c r="C28" s="90" t="s">
        <v>88</v>
      </c>
      <c r="D28" s="198">
        <v>3</v>
      </c>
      <c r="E28" s="673"/>
      <c r="F28" s="674"/>
    </row>
    <row r="29" spans="1:6" ht="60">
      <c r="A29" s="455"/>
      <c r="B29" s="91" t="s">
        <v>114</v>
      </c>
      <c r="C29" s="90" t="s">
        <v>88</v>
      </c>
      <c r="D29" s="198">
        <v>1</v>
      </c>
      <c r="E29" s="673"/>
      <c r="F29" s="674"/>
    </row>
    <row r="30" spans="1:6" ht="60">
      <c r="A30" s="455"/>
      <c r="B30" s="91" t="s">
        <v>113</v>
      </c>
      <c r="C30" s="90" t="s">
        <v>88</v>
      </c>
      <c r="D30" s="198">
        <v>2</v>
      </c>
      <c r="E30" s="673"/>
      <c r="F30" s="674"/>
    </row>
    <row r="31" spans="1:6" ht="60">
      <c r="A31" s="455"/>
      <c r="B31" s="91" t="s">
        <v>115</v>
      </c>
      <c r="C31" s="90" t="s">
        <v>88</v>
      </c>
      <c r="D31" s="198">
        <v>4</v>
      </c>
      <c r="E31" s="673"/>
      <c r="F31" s="674"/>
    </row>
    <row r="32" spans="1:6" ht="60">
      <c r="A32" s="455"/>
      <c r="B32" s="91" t="s">
        <v>116</v>
      </c>
      <c r="C32" s="90" t="s">
        <v>88</v>
      </c>
      <c r="D32" s="198">
        <v>2</v>
      </c>
      <c r="E32" s="673"/>
      <c r="F32" s="674"/>
    </row>
    <row r="33" spans="1:6" ht="15">
      <c r="A33" s="455"/>
      <c r="B33" s="91" t="s">
        <v>439</v>
      </c>
      <c r="C33" s="90" t="s">
        <v>88</v>
      </c>
      <c r="D33" s="198">
        <v>1</v>
      </c>
      <c r="E33" s="673"/>
      <c r="F33" s="674"/>
    </row>
    <row r="34" spans="1:6" ht="15">
      <c r="A34" s="455"/>
      <c r="B34" s="91" t="s">
        <v>440</v>
      </c>
      <c r="C34" s="90" t="s">
        <v>88</v>
      </c>
      <c r="D34" s="198">
        <v>11</v>
      </c>
      <c r="E34" s="673"/>
      <c r="F34" s="674"/>
    </row>
    <row r="35" spans="1:6" ht="45">
      <c r="A35" s="456"/>
      <c r="B35" s="91" t="s">
        <v>119</v>
      </c>
      <c r="C35" s="90" t="s">
        <v>88</v>
      </c>
      <c r="D35" s="198">
        <v>8</v>
      </c>
      <c r="E35" s="673"/>
      <c r="F35" s="674"/>
    </row>
    <row r="36" spans="1:6" ht="15">
      <c r="A36" s="455"/>
      <c r="B36" s="93"/>
      <c r="C36" s="94"/>
      <c r="D36" s="199"/>
      <c r="E36" s="673"/>
      <c r="F36" s="674"/>
    </row>
    <row r="37" spans="1:7" ht="15.75" customHeight="1">
      <c r="A37" s="455"/>
      <c r="B37" s="198" t="s">
        <v>827</v>
      </c>
      <c r="C37" s="198" t="s">
        <v>88</v>
      </c>
      <c r="D37" s="198">
        <v>1</v>
      </c>
      <c r="E37" s="210"/>
      <c r="F37" s="457">
        <f>D37*E37</f>
        <v>0</v>
      </c>
      <c r="G37" s="204"/>
    </row>
    <row r="38" spans="1:6" ht="15">
      <c r="A38" s="455"/>
      <c r="B38" s="95"/>
      <c r="C38" s="86"/>
      <c r="D38" s="123"/>
      <c r="E38" s="205"/>
      <c r="F38" s="450"/>
    </row>
    <row r="39" spans="1:6" ht="75">
      <c r="A39" s="455"/>
      <c r="B39" s="89" t="s">
        <v>441</v>
      </c>
      <c r="C39" s="90"/>
      <c r="D39" s="198"/>
      <c r="E39" s="681"/>
      <c r="F39" s="682"/>
    </row>
    <row r="40" spans="1:6" ht="45">
      <c r="A40" s="456"/>
      <c r="B40" s="91" t="s">
        <v>118</v>
      </c>
      <c r="C40" s="90" t="s">
        <v>88</v>
      </c>
      <c r="D40" s="198">
        <v>1</v>
      </c>
      <c r="E40" s="673"/>
      <c r="F40" s="674"/>
    </row>
    <row r="41" spans="1:6" ht="15">
      <c r="A41" s="455"/>
      <c r="B41" s="91" t="s">
        <v>440</v>
      </c>
      <c r="C41" s="90" t="s">
        <v>88</v>
      </c>
      <c r="D41" s="198">
        <v>6</v>
      </c>
      <c r="E41" s="673"/>
      <c r="F41" s="674"/>
    </row>
    <row r="42" spans="1:6" ht="15">
      <c r="A42" s="455"/>
      <c r="B42" s="91" t="s">
        <v>90</v>
      </c>
      <c r="C42" s="90" t="s">
        <v>88</v>
      </c>
      <c r="D42" s="198">
        <v>7</v>
      </c>
      <c r="E42" s="673"/>
      <c r="F42" s="674"/>
    </row>
    <row r="43" spans="1:6" ht="15">
      <c r="A43" s="455"/>
      <c r="B43" s="91" t="s">
        <v>442</v>
      </c>
      <c r="C43" s="90" t="s">
        <v>88</v>
      </c>
      <c r="D43" s="198">
        <v>1</v>
      </c>
      <c r="E43" s="673"/>
      <c r="F43" s="674"/>
    </row>
    <row r="44" spans="1:6" ht="15">
      <c r="A44" s="455"/>
      <c r="B44" s="91"/>
      <c r="C44" s="90"/>
      <c r="D44" s="198"/>
      <c r="E44" s="673"/>
      <c r="F44" s="674"/>
    </row>
    <row r="45" spans="1:6" ht="15">
      <c r="A45" s="455"/>
      <c r="B45" s="93" t="s">
        <v>89</v>
      </c>
      <c r="C45" s="94" t="s">
        <v>825</v>
      </c>
      <c r="D45" s="199">
        <v>1</v>
      </c>
      <c r="E45" s="673"/>
      <c r="F45" s="674"/>
    </row>
    <row r="46" spans="1:7" ht="15">
      <c r="A46" s="455"/>
      <c r="B46" s="91" t="s">
        <v>828</v>
      </c>
      <c r="C46" s="198" t="s">
        <v>88</v>
      </c>
      <c r="D46" s="198">
        <v>1</v>
      </c>
      <c r="E46" s="210"/>
      <c r="F46" s="457">
        <f>E46*D46</f>
        <v>0</v>
      </c>
      <c r="G46" s="204"/>
    </row>
    <row r="47" spans="1:6" ht="15">
      <c r="A47" s="456"/>
      <c r="B47" s="96"/>
      <c r="C47" s="97"/>
      <c r="D47" s="200"/>
      <c r="E47" s="347"/>
      <c r="F47" s="458"/>
    </row>
    <row r="48" spans="1:6" ht="75">
      <c r="A48" s="455"/>
      <c r="B48" s="89" t="s">
        <v>443</v>
      </c>
      <c r="C48" s="90"/>
      <c r="D48" s="198"/>
      <c r="E48" s="681"/>
      <c r="F48" s="682"/>
    </row>
    <row r="49" spans="1:6" ht="45">
      <c r="A49" s="456"/>
      <c r="B49" s="91" t="s">
        <v>118</v>
      </c>
      <c r="C49" s="90" t="s">
        <v>88</v>
      </c>
      <c r="D49" s="198">
        <v>1</v>
      </c>
      <c r="E49" s="673"/>
      <c r="F49" s="674"/>
    </row>
    <row r="50" spans="1:6" ht="15">
      <c r="A50" s="455"/>
      <c r="B50" s="91" t="s">
        <v>440</v>
      </c>
      <c r="C50" s="90" t="s">
        <v>88</v>
      </c>
      <c r="D50" s="198">
        <v>6</v>
      </c>
      <c r="E50" s="673"/>
      <c r="F50" s="674"/>
    </row>
    <row r="51" spans="1:6" ht="15">
      <c r="A51" s="455"/>
      <c r="B51" s="91" t="s">
        <v>444</v>
      </c>
      <c r="C51" s="90" t="s">
        <v>88</v>
      </c>
      <c r="D51" s="198">
        <v>1</v>
      </c>
      <c r="E51" s="673"/>
      <c r="F51" s="674"/>
    </row>
    <row r="52" spans="1:6" ht="15">
      <c r="A52" s="455"/>
      <c r="B52" s="91" t="s">
        <v>445</v>
      </c>
      <c r="C52" s="90" t="s">
        <v>88</v>
      </c>
      <c r="D52" s="198">
        <v>2</v>
      </c>
      <c r="E52" s="673"/>
      <c r="F52" s="674"/>
    </row>
    <row r="53" spans="1:6" ht="15">
      <c r="A53" s="455"/>
      <c r="B53" s="91" t="s">
        <v>446</v>
      </c>
      <c r="C53" s="90" t="s">
        <v>88</v>
      </c>
      <c r="D53" s="198">
        <v>1</v>
      </c>
      <c r="E53" s="673"/>
      <c r="F53" s="674"/>
    </row>
    <row r="54" spans="1:6" ht="45">
      <c r="A54" s="456"/>
      <c r="B54" s="91" t="s">
        <v>119</v>
      </c>
      <c r="C54" s="90" t="s">
        <v>88</v>
      </c>
      <c r="D54" s="198">
        <v>1</v>
      </c>
      <c r="E54" s="673"/>
      <c r="F54" s="674"/>
    </row>
    <row r="55" spans="1:6" ht="15">
      <c r="A55" s="455"/>
      <c r="B55" s="91"/>
      <c r="C55" s="90"/>
      <c r="D55" s="198"/>
      <c r="E55" s="673"/>
      <c r="F55" s="674"/>
    </row>
    <row r="56" spans="1:6" ht="15">
      <c r="A56" s="455"/>
      <c r="B56" s="93" t="s">
        <v>89</v>
      </c>
      <c r="C56" s="94" t="s">
        <v>825</v>
      </c>
      <c r="D56" s="199">
        <v>1</v>
      </c>
      <c r="E56" s="673"/>
      <c r="F56" s="674"/>
    </row>
    <row r="57" spans="1:7" ht="15">
      <c r="A57" s="455"/>
      <c r="B57" s="91" t="s">
        <v>829</v>
      </c>
      <c r="C57" s="90" t="s">
        <v>88</v>
      </c>
      <c r="D57" s="198">
        <v>1</v>
      </c>
      <c r="E57" s="210"/>
      <c r="F57" s="457">
        <f>D57*E57</f>
        <v>0</v>
      </c>
      <c r="G57" s="204"/>
    </row>
    <row r="58" spans="1:6" ht="75">
      <c r="A58" s="455"/>
      <c r="B58" s="99" t="s">
        <v>447</v>
      </c>
      <c r="C58" s="100"/>
      <c r="D58" s="203"/>
      <c r="E58" s="673"/>
      <c r="F58" s="674"/>
    </row>
    <row r="59" spans="1:6" ht="45">
      <c r="A59" s="456"/>
      <c r="B59" s="91" t="s">
        <v>118</v>
      </c>
      <c r="C59" s="90" t="s">
        <v>88</v>
      </c>
      <c r="D59" s="198">
        <v>1</v>
      </c>
      <c r="E59" s="673"/>
      <c r="F59" s="674"/>
    </row>
    <row r="60" spans="1:6" ht="15">
      <c r="A60" s="455"/>
      <c r="B60" s="91" t="s">
        <v>440</v>
      </c>
      <c r="C60" s="90" t="s">
        <v>88</v>
      </c>
      <c r="D60" s="198">
        <v>7</v>
      </c>
      <c r="E60" s="673"/>
      <c r="F60" s="674"/>
    </row>
    <row r="61" spans="1:6" ht="15">
      <c r="A61" s="455"/>
      <c r="B61" s="91" t="s">
        <v>444</v>
      </c>
      <c r="C61" s="90" t="s">
        <v>88</v>
      </c>
      <c r="D61" s="198">
        <v>4</v>
      </c>
      <c r="E61" s="673"/>
      <c r="F61" s="674"/>
    </row>
    <row r="62" spans="1:6" ht="15">
      <c r="A62" s="455"/>
      <c r="B62" s="91" t="s">
        <v>445</v>
      </c>
      <c r="C62" s="90" t="s">
        <v>88</v>
      </c>
      <c r="D62" s="198">
        <v>3</v>
      </c>
      <c r="E62" s="673"/>
      <c r="F62" s="674"/>
    </row>
    <row r="63" spans="1:6" ht="15">
      <c r="A63" s="455"/>
      <c r="B63" s="93" t="s">
        <v>89</v>
      </c>
      <c r="C63" s="94" t="s">
        <v>825</v>
      </c>
      <c r="D63" s="199"/>
      <c r="E63" s="673"/>
      <c r="F63" s="674"/>
    </row>
    <row r="64" spans="1:7" ht="15">
      <c r="A64" s="455"/>
      <c r="B64" s="91" t="s">
        <v>830</v>
      </c>
      <c r="C64" s="198" t="s">
        <v>88</v>
      </c>
      <c r="D64" s="198">
        <v>1</v>
      </c>
      <c r="E64" s="210"/>
      <c r="F64" s="457">
        <f>D64*E64</f>
        <v>0</v>
      </c>
      <c r="G64" s="204"/>
    </row>
    <row r="65" spans="1:6" ht="75">
      <c r="A65" s="455"/>
      <c r="B65" s="99" t="s">
        <v>448</v>
      </c>
      <c r="C65" s="100"/>
      <c r="D65" s="203"/>
      <c r="E65" s="673"/>
      <c r="F65" s="674"/>
    </row>
    <row r="66" spans="1:6" ht="45">
      <c r="A66" s="456"/>
      <c r="B66" s="91" t="s">
        <v>117</v>
      </c>
      <c r="C66" s="90" t="s">
        <v>88</v>
      </c>
      <c r="D66" s="198">
        <v>1</v>
      </c>
      <c r="E66" s="673"/>
      <c r="F66" s="674"/>
    </row>
    <row r="67" spans="1:6" ht="15">
      <c r="A67" s="455"/>
      <c r="B67" s="91" t="s">
        <v>440</v>
      </c>
      <c r="C67" s="90" t="s">
        <v>88</v>
      </c>
      <c r="D67" s="198">
        <v>22</v>
      </c>
      <c r="E67" s="673"/>
      <c r="F67" s="674"/>
    </row>
    <row r="68" spans="1:6" ht="15">
      <c r="A68" s="455"/>
      <c r="B68" s="91" t="s">
        <v>444</v>
      </c>
      <c r="C68" s="90" t="s">
        <v>88</v>
      </c>
      <c r="D68" s="198">
        <v>10</v>
      </c>
      <c r="E68" s="673"/>
      <c r="F68" s="674"/>
    </row>
    <row r="69" spans="1:6" ht="45">
      <c r="A69" s="456"/>
      <c r="B69" s="91" t="s">
        <v>119</v>
      </c>
      <c r="C69" s="90" t="s">
        <v>88</v>
      </c>
      <c r="D69" s="198">
        <v>21</v>
      </c>
      <c r="E69" s="673"/>
      <c r="F69" s="674"/>
    </row>
    <row r="70" spans="1:6" ht="15">
      <c r="A70" s="455"/>
      <c r="B70" s="91"/>
      <c r="C70" s="90"/>
      <c r="D70" s="198"/>
      <c r="E70" s="673"/>
      <c r="F70" s="674"/>
    </row>
    <row r="71" spans="1:6" ht="15">
      <c r="A71" s="455"/>
      <c r="B71" s="93" t="s">
        <v>89</v>
      </c>
      <c r="C71" s="94" t="s">
        <v>825</v>
      </c>
      <c r="D71" s="199"/>
      <c r="E71" s="673"/>
      <c r="F71" s="674"/>
    </row>
    <row r="72" spans="1:7" ht="15">
      <c r="A72" s="455"/>
      <c r="B72" s="91" t="s">
        <v>831</v>
      </c>
      <c r="C72" s="198" t="s">
        <v>88</v>
      </c>
      <c r="D72" s="198">
        <v>1</v>
      </c>
      <c r="E72" s="210"/>
      <c r="F72" s="457">
        <f>D72*E72</f>
        <v>0</v>
      </c>
      <c r="G72" s="204"/>
    </row>
    <row r="73" spans="1:6" ht="75">
      <c r="A73" s="455"/>
      <c r="B73" s="99" t="s">
        <v>449</v>
      </c>
      <c r="C73" s="100"/>
      <c r="D73" s="203"/>
      <c r="E73" s="673"/>
      <c r="F73" s="674"/>
    </row>
    <row r="74" spans="1:6" ht="45">
      <c r="A74" s="456"/>
      <c r="B74" s="91" t="s">
        <v>118</v>
      </c>
      <c r="C74" s="90" t="s">
        <v>88</v>
      </c>
      <c r="D74" s="198">
        <v>1</v>
      </c>
      <c r="E74" s="673"/>
      <c r="F74" s="674"/>
    </row>
    <row r="75" spans="1:6" ht="15">
      <c r="A75" s="455"/>
      <c r="B75" s="91" t="s">
        <v>440</v>
      </c>
      <c r="C75" s="90" t="s">
        <v>88</v>
      </c>
      <c r="D75" s="198">
        <v>8</v>
      </c>
      <c r="E75" s="673"/>
      <c r="F75" s="674"/>
    </row>
    <row r="76" spans="1:6" ht="15">
      <c r="A76" s="455"/>
      <c r="B76" s="91" t="s">
        <v>444</v>
      </c>
      <c r="C76" s="90" t="s">
        <v>88</v>
      </c>
      <c r="D76" s="198">
        <v>9</v>
      </c>
      <c r="E76" s="673"/>
      <c r="F76" s="674"/>
    </row>
    <row r="77" spans="1:6" ht="15">
      <c r="A77" s="455"/>
      <c r="B77" s="91" t="s">
        <v>450</v>
      </c>
      <c r="C77" s="90" t="s">
        <v>88</v>
      </c>
      <c r="D77" s="198">
        <v>1</v>
      </c>
      <c r="E77" s="673"/>
      <c r="F77" s="674"/>
    </row>
    <row r="78" spans="1:6" ht="15">
      <c r="A78" s="455"/>
      <c r="B78" s="91"/>
      <c r="C78" s="90"/>
      <c r="D78" s="198"/>
      <c r="E78" s="673"/>
      <c r="F78" s="674"/>
    </row>
    <row r="79" spans="1:6" ht="15">
      <c r="A79" s="455"/>
      <c r="B79" s="93" t="s">
        <v>89</v>
      </c>
      <c r="C79" s="94" t="s">
        <v>825</v>
      </c>
      <c r="D79" s="199"/>
      <c r="E79" s="673"/>
      <c r="F79" s="674"/>
    </row>
    <row r="80" spans="1:7" ht="15">
      <c r="A80" s="455"/>
      <c r="B80" s="91" t="s">
        <v>832</v>
      </c>
      <c r="C80" s="198" t="s">
        <v>88</v>
      </c>
      <c r="D80" s="198">
        <v>1</v>
      </c>
      <c r="E80" s="210"/>
      <c r="F80" s="457">
        <f>D80*E80</f>
        <v>0</v>
      </c>
      <c r="G80" s="204"/>
    </row>
    <row r="81" spans="1:6" ht="75">
      <c r="A81" s="455"/>
      <c r="B81" s="408" t="s">
        <v>711</v>
      </c>
      <c r="C81" s="409"/>
      <c r="D81" s="410"/>
      <c r="E81" s="703"/>
      <c r="F81" s="704"/>
    </row>
    <row r="82" spans="1:6" ht="45">
      <c r="A82" s="455"/>
      <c r="B82" s="110" t="s">
        <v>117</v>
      </c>
      <c r="C82" s="109" t="s">
        <v>88</v>
      </c>
      <c r="D82" s="201">
        <v>1</v>
      </c>
      <c r="E82" s="703"/>
      <c r="F82" s="704"/>
    </row>
    <row r="83" spans="1:6" ht="15">
      <c r="A83" s="455"/>
      <c r="B83" s="110" t="s">
        <v>440</v>
      </c>
      <c r="C83" s="109" t="s">
        <v>88</v>
      </c>
      <c r="D83" s="201">
        <v>9</v>
      </c>
      <c r="E83" s="703"/>
      <c r="F83" s="704"/>
    </row>
    <row r="84" spans="1:6" ht="15">
      <c r="A84" s="455"/>
      <c r="B84" s="110" t="s">
        <v>444</v>
      </c>
      <c r="C84" s="109" t="s">
        <v>88</v>
      </c>
      <c r="D84" s="201">
        <v>10</v>
      </c>
      <c r="E84" s="703"/>
      <c r="F84" s="704"/>
    </row>
    <row r="85" spans="1:6" ht="45">
      <c r="A85" s="455"/>
      <c r="B85" s="110" t="s">
        <v>119</v>
      </c>
      <c r="C85" s="109" t="s">
        <v>88</v>
      </c>
      <c r="D85" s="201">
        <v>11</v>
      </c>
      <c r="E85" s="703"/>
      <c r="F85" s="704"/>
    </row>
    <row r="86" spans="1:6" ht="15">
      <c r="A86" s="455"/>
      <c r="B86" s="111" t="s">
        <v>89</v>
      </c>
      <c r="C86" s="94" t="s">
        <v>825</v>
      </c>
      <c r="D86" s="202"/>
      <c r="E86" s="703"/>
      <c r="F86" s="704"/>
    </row>
    <row r="87" spans="1:7" ht="15" customHeight="1">
      <c r="A87" s="455"/>
      <c r="B87" s="110" t="s">
        <v>833</v>
      </c>
      <c r="C87" s="198" t="s">
        <v>88</v>
      </c>
      <c r="D87" s="198">
        <v>1</v>
      </c>
      <c r="E87" s="401"/>
      <c r="F87" s="457">
        <f>D87*E87</f>
        <v>0</v>
      </c>
      <c r="G87" s="204"/>
    </row>
    <row r="88" spans="1:6" ht="75">
      <c r="A88" s="455"/>
      <c r="B88" s="99" t="s">
        <v>451</v>
      </c>
      <c r="C88" s="100"/>
      <c r="D88" s="203"/>
      <c r="E88" s="673"/>
      <c r="F88" s="674"/>
    </row>
    <row r="89" spans="1:6" ht="45">
      <c r="A89" s="456"/>
      <c r="B89" s="91" t="s">
        <v>117</v>
      </c>
      <c r="C89" s="90" t="s">
        <v>88</v>
      </c>
      <c r="D89" s="198">
        <v>1</v>
      </c>
      <c r="E89" s="673"/>
      <c r="F89" s="674"/>
    </row>
    <row r="90" spans="1:6" ht="15">
      <c r="A90" s="455"/>
      <c r="B90" s="91" t="s">
        <v>440</v>
      </c>
      <c r="C90" s="90" t="s">
        <v>88</v>
      </c>
      <c r="D90" s="198">
        <v>1</v>
      </c>
      <c r="E90" s="673"/>
      <c r="F90" s="674"/>
    </row>
    <row r="91" spans="1:6" ht="15">
      <c r="A91" s="455"/>
      <c r="B91" s="91" t="s">
        <v>444</v>
      </c>
      <c r="C91" s="90" t="s">
        <v>88</v>
      </c>
      <c r="D91" s="198">
        <v>5</v>
      </c>
      <c r="E91" s="673"/>
      <c r="F91" s="674"/>
    </row>
    <row r="92" spans="1:6" ht="15">
      <c r="A92" s="455"/>
      <c r="B92" s="91" t="s">
        <v>452</v>
      </c>
      <c r="C92" s="90" t="s">
        <v>88</v>
      </c>
      <c r="D92" s="198">
        <v>1</v>
      </c>
      <c r="E92" s="673"/>
      <c r="F92" s="674"/>
    </row>
    <row r="93" spans="1:6" ht="15">
      <c r="A93" s="455"/>
      <c r="B93" s="91" t="s">
        <v>453</v>
      </c>
      <c r="C93" s="90" t="s">
        <v>88</v>
      </c>
      <c r="D93" s="198">
        <v>1</v>
      </c>
      <c r="E93" s="673"/>
      <c r="F93" s="674"/>
    </row>
    <row r="94" spans="1:6" ht="15">
      <c r="A94" s="455"/>
      <c r="B94" s="91"/>
      <c r="C94" s="90"/>
      <c r="D94" s="198"/>
      <c r="E94" s="673"/>
      <c r="F94" s="674"/>
    </row>
    <row r="95" spans="1:6" ht="15">
      <c r="A95" s="455"/>
      <c r="B95" s="93" t="s">
        <v>89</v>
      </c>
      <c r="C95" s="94" t="s">
        <v>825</v>
      </c>
      <c r="D95" s="199"/>
      <c r="E95" s="673"/>
      <c r="F95" s="674"/>
    </row>
    <row r="96" spans="1:7" ht="15">
      <c r="A96" s="455"/>
      <c r="B96" s="91" t="s">
        <v>834</v>
      </c>
      <c r="C96" s="198" t="s">
        <v>88</v>
      </c>
      <c r="D96" s="198">
        <v>1</v>
      </c>
      <c r="E96" s="210"/>
      <c r="F96" s="457">
        <f>D96*E96</f>
        <v>0</v>
      </c>
      <c r="G96" s="204"/>
    </row>
    <row r="97" spans="1:6" ht="75">
      <c r="A97" s="455"/>
      <c r="B97" s="346" t="s">
        <v>454</v>
      </c>
      <c r="C97" s="411"/>
      <c r="D97" s="412"/>
      <c r="E97" s="205"/>
      <c r="F97" s="450"/>
    </row>
    <row r="98" spans="1:7" ht="15">
      <c r="A98" s="456"/>
      <c r="B98" s="91"/>
      <c r="C98" s="198" t="s">
        <v>88</v>
      </c>
      <c r="D98" s="198">
        <v>1</v>
      </c>
      <c r="E98" s="210"/>
      <c r="F98" s="457">
        <f>D98*E98</f>
        <v>0</v>
      </c>
      <c r="G98" s="204"/>
    </row>
    <row r="99" spans="1:7" ht="60">
      <c r="A99" s="455"/>
      <c r="B99" s="346" t="s">
        <v>455</v>
      </c>
      <c r="C99" s="84"/>
      <c r="D99" s="123"/>
      <c r="E99" s="205"/>
      <c r="F99" s="450"/>
      <c r="G99" s="204"/>
    </row>
    <row r="100" spans="1:6" ht="15">
      <c r="A100" s="456"/>
      <c r="B100" s="91"/>
      <c r="C100" s="90" t="s">
        <v>88</v>
      </c>
      <c r="D100" s="198">
        <v>10</v>
      </c>
      <c r="E100" s="405"/>
      <c r="F100" s="457">
        <f>D100*E100</f>
        <v>0</v>
      </c>
    </row>
    <row r="101" spans="1:6" ht="15">
      <c r="A101" s="456"/>
      <c r="B101" s="101"/>
      <c r="C101" s="86"/>
      <c r="D101" s="123"/>
      <c r="E101" s="205"/>
      <c r="F101" s="450"/>
    </row>
    <row r="102" spans="1:6" ht="15">
      <c r="A102" s="697" t="s">
        <v>91</v>
      </c>
      <c r="B102" s="698"/>
      <c r="C102" s="698"/>
      <c r="D102" s="698"/>
      <c r="E102" s="699"/>
      <c r="F102" s="459">
        <f>SUM(F37:F101)</f>
        <v>0</v>
      </c>
    </row>
    <row r="103" spans="1:6" ht="15">
      <c r="A103" s="453"/>
      <c r="B103" s="88"/>
      <c r="C103" s="86"/>
      <c r="D103" s="123"/>
      <c r="E103" s="205"/>
      <c r="F103" s="450"/>
    </row>
    <row r="104" spans="1:6" ht="18" customHeight="1">
      <c r="A104" s="670" t="s">
        <v>92</v>
      </c>
      <c r="B104" s="671"/>
      <c r="C104" s="671"/>
      <c r="D104" s="671"/>
      <c r="E104" s="671"/>
      <c r="F104" s="672"/>
    </row>
    <row r="105" spans="1:6" ht="66" customHeight="1">
      <c r="A105" s="456"/>
      <c r="B105" s="509" t="s">
        <v>456</v>
      </c>
      <c r="C105" s="90" t="s">
        <v>88</v>
      </c>
      <c r="D105" s="198">
        <v>19</v>
      </c>
      <c r="E105" s="413"/>
      <c r="F105" s="457">
        <f aca="true" t="shared" si="1" ref="F105:F117">D105*E105</f>
        <v>0</v>
      </c>
    </row>
    <row r="106" spans="1:6" ht="45">
      <c r="A106" s="456"/>
      <c r="B106" s="510" t="s">
        <v>457</v>
      </c>
      <c r="C106" s="90" t="s">
        <v>88</v>
      </c>
      <c r="D106" s="198">
        <v>18</v>
      </c>
      <c r="E106" s="413"/>
      <c r="F106" s="457">
        <f t="shared" si="1"/>
        <v>0</v>
      </c>
    </row>
    <row r="107" spans="1:6" ht="100.5" customHeight="1">
      <c r="A107" s="456"/>
      <c r="B107" s="510" t="s">
        <v>712</v>
      </c>
      <c r="C107" s="90" t="s">
        <v>88</v>
      </c>
      <c r="D107" s="198">
        <v>39</v>
      </c>
      <c r="E107" s="414"/>
      <c r="F107" s="457">
        <f t="shared" si="1"/>
        <v>0</v>
      </c>
    </row>
    <row r="108" spans="1:6" ht="105">
      <c r="A108" s="456"/>
      <c r="B108" s="510" t="s">
        <v>713</v>
      </c>
      <c r="C108" s="90" t="s">
        <v>88</v>
      </c>
      <c r="D108" s="198">
        <v>18</v>
      </c>
      <c r="E108" s="414"/>
      <c r="F108" s="457">
        <f t="shared" si="1"/>
        <v>0</v>
      </c>
    </row>
    <row r="109" spans="1:6" ht="83.25" customHeight="1">
      <c r="A109" s="456"/>
      <c r="B109" s="510" t="s">
        <v>458</v>
      </c>
      <c r="C109" s="90" t="s">
        <v>88</v>
      </c>
      <c r="D109" s="198">
        <v>30</v>
      </c>
      <c r="E109" s="413"/>
      <c r="F109" s="457">
        <f t="shared" si="1"/>
        <v>0</v>
      </c>
    </row>
    <row r="110" spans="1:6" ht="202.5" customHeight="1">
      <c r="A110" s="456"/>
      <c r="B110" s="510" t="s">
        <v>459</v>
      </c>
      <c r="C110" s="90" t="s">
        <v>88</v>
      </c>
      <c r="D110" s="198">
        <v>47</v>
      </c>
      <c r="E110" s="413"/>
      <c r="F110" s="457">
        <f t="shared" si="1"/>
        <v>0</v>
      </c>
    </row>
    <row r="111" spans="1:6" ht="210">
      <c r="A111" s="456"/>
      <c r="B111" s="510" t="s">
        <v>460</v>
      </c>
      <c r="C111" s="90" t="s">
        <v>88</v>
      </c>
      <c r="D111" s="198">
        <v>70</v>
      </c>
      <c r="E111" s="413"/>
      <c r="F111" s="457">
        <f t="shared" si="1"/>
        <v>0</v>
      </c>
    </row>
    <row r="112" spans="1:6" ht="112.5" customHeight="1">
      <c r="A112" s="456"/>
      <c r="B112" s="510" t="s">
        <v>461</v>
      </c>
      <c r="C112" s="90" t="s">
        <v>88</v>
      </c>
      <c r="D112" s="198">
        <v>11</v>
      </c>
      <c r="E112" s="413"/>
      <c r="F112" s="457">
        <f t="shared" si="1"/>
        <v>0</v>
      </c>
    </row>
    <row r="113" spans="1:6" ht="143.25" customHeight="1">
      <c r="A113" s="456"/>
      <c r="B113" s="510" t="s">
        <v>462</v>
      </c>
      <c r="C113" s="90" t="s">
        <v>88</v>
      </c>
      <c r="D113" s="198">
        <v>5</v>
      </c>
      <c r="E113" s="413"/>
      <c r="F113" s="457">
        <f t="shared" si="1"/>
        <v>0</v>
      </c>
    </row>
    <row r="114" spans="1:7" ht="92.25" customHeight="1">
      <c r="A114" s="456"/>
      <c r="B114" s="510" t="s">
        <v>463</v>
      </c>
      <c r="C114" s="90" t="s">
        <v>88</v>
      </c>
      <c r="D114" s="198">
        <v>4</v>
      </c>
      <c r="E114" s="413"/>
      <c r="F114" s="457">
        <f t="shared" si="1"/>
        <v>0</v>
      </c>
      <c r="G114" s="108"/>
    </row>
    <row r="115" spans="1:7" ht="120.75" customHeight="1">
      <c r="A115" s="456"/>
      <c r="B115" s="510" t="s">
        <v>714</v>
      </c>
      <c r="C115" s="90" t="s">
        <v>88</v>
      </c>
      <c r="D115" s="198">
        <v>28</v>
      </c>
      <c r="E115" s="413"/>
      <c r="F115" s="457">
        <f t="shared" si="1"/>
        <v>0</v>
      </c>
      <c r="G115" s="108"/>
    </row>
    <row r="116" spans="1:6" ht="96" customHeight="1">
      <c r="A116" s="456"/>
      <c r="B116" s="511" t="s">
        <v>774</v>
      </c>
      <c r="C116" s="90" t="s">
        <v>88</v>
      </c>
      <c r="D116" s="198">
        <v>4</v>
      </c>
      <c r="E116" s="413"/>
      <c r="F116" s="457">
        <f t="shared" si="1"/>
        <v>0</v>
      </c>
    </row>
    <row r="117" spans="1:6" ht="82.5" customHeight="1">
      <c r="A117" s="456"/>
      <c r="B117" s="511" t="s">
        <v>775</v>
      </c>
      <c r="C117" s="90" t="s">
        <v>88</v>
      </c>
      <c r="D117" s="198">
        <v>10</v>
      </c>
      <c r="E117" s="413"/>
      <c r="F117" s="457">
        <f t="shared" si="1"/>
        <v>0</v>
      </c>
    </row>
    <row r="118" spans="1:6" ht="15">
      <c r="A118" s="456"/>
      <c r="B118" s="102"/>
      <c r="C118" s="86"/>
      <c r="D118" s="123"/>
      <c r="E118" s="205"/>
      <c r="F118" s="450"/>
    </row>
    <row r="119" spans="1:7" ht="17.25" customHeight="1">
      <c r="A119" s="697" t="s">
        <v>464</v>
      </c>
      <c r="B119" s="698"/>
      <c r="C119" s="698"/>
      <c r="D119" s="698"/>
      <c r="E119" s="699"/>
      <c r="F119" s="460">
        <f>SUM(F105:F117)</f>
        <v>0</v>
      </c>
      <c r="G119" s="204"/>
    </row>
    <row r="120" spans="1:6" ht="15">
      <c r="A120" s="456"/>
      <c r="B120" s="103"/>
      <c r="C120" s="86"/>
      <c r="D120" s="123"/>
      <c r="E120" s="205"/>
      <c r="F120" s="461"/>
    </row>
    <row r="121" spans="1:6" ht="15">
      <c r="A121" s="670" t="s">
        <v>465</v>
      </c>
      <c r="B121" s="671"/>
      <c r="C121" s="671"/>
      <c r="D121" s="671"/>
      <c r="E121" s="671"/>
      <c r="F121" s="672"/>
    </row>
    <row r="122" spans="1:6" ht="83.25" customHeight="1">
      <c r="A122" s="456"/>
      <c r="B122" s="208" t="s">
        <v>466</v>
      </c>
      <c r="C122" s="90" t="s">
        <v>84</v>
      </c>
      <c r="D122" s="198">
        <v>103</v>
      </c>
      <c r="E122" s="415"/>
      <c r="F122" s="457">
        <f aca="true" t="shared" si="2" ref="F122:F127">D122*E122</f>
        <v>0</v>
      </c>
    </row>
    <row r="123" spans="1:6" ht="69.75" customHeight="1">
      <c r="A123" s="453"/>
      <c r="B123" s="512" t="s">
        <v>467</v>
      </c>
      <c r="C123" s="90" t="s">
        <v>84</v>
      </c>
      <c r="D123" s="198">
        <v>104</v>
      </c>
      <c r="E123" s="415"/>
      <c r="F123" s="457">
        <f t="shared" si="2"/>
        <v>0</v>
      </c>
    </row>
    <row r="124" spans="1:6" ht="54" customHeight="1">
      <c r="A124" s="456"/>
      <c r="B124" s="513" t="s">
        <v>106</v>
      </c>
      <c r="C124" s="90" t="s">
        <v>88</v>
      </c>
      <c r="D124" s="198">
        <v>5</v>
      </c>
      <c r="E124" s="415"/>
      <c r="F124" s="457">
        <f t="shared" si="2"/>
        <v>0</v>
      </c>
    </row>
    <row r="125" spans="1:6" ht="187.5" customHeight="1">
      <c r="A125" s="456"/>
      <c r="B125" s="514" t="s">
        <v>468</v>
      </c>
      <c r="C125" s="90" t="s">
        <v>88</v>
      </c>
      <c r="D125" s="198">
        <v>5</v>
      </c>
      <c r="E125" s="415"/>
      <c r="F125" s="457">
        <f t="shared" si="2"/>
        <v>0</v>
      </c>
    </row>
    <row r="126" spans="1:6" ht="263.25" customHeight="1">
      <c r="A126" s="456"/>
      <c r="B126" s="514" t="s">
        <v>469</v>
      </c>
      <c r="C126" s="90" t="s">
        <v>88</v>
      </c>
      <c r="D126" s="198">
        <v>5</v>
      </c>
      <c r="E126" s="415"/>
      <c r="F126" s="457">
        <f t="shared" si="2"/>
        <v>0</v>
      </c>
    </row>
    <row r="127" spans="1:6" ht="39" customHeight="1">
      <c r="A127" s="456"/>
      <c r="B127" s="515" t="s">
        <v>93</v>
      </c>
      <c r="C127" s="90" t="s">
        <v>825</v>
      </c>
      <c r="D127" s="198">
        <v>1</v>
      </c>
      <c r="E127" s="421"/>
      <c r="F127" s="457">
        <f t="shared" si="2"/>
        <v>0</v>
      </c>
    </row>
    <row r="128" spans="1:6" ht="15">
      <c r="A128" s="456"/>
      <c r="B128" s="101"/>
      <c r="C128" s="86"/>
      <c r="D128" s="123"/>
      <c r="E128" s="205"/>
      <c r="F128" s="450"/>
    </row>
    <row r="129" spans="1:7" ht="16.5" customHeight="1">
      <c r="A129" s="683" t="s">
        <v>470</v>
      </c>
      <c r="B129" s="684"/>
      <c r="C129" s="684"/>
      <c r="D129" s="684"/>
      <c r="E129" s="685"/>
      <c r="F129" s="460">
        <f>SUM(F122:F128)</f>
        <v>0</v>
      </c>
      <c r="G129" s="204"/>
    </row>
    <row r="130" spans="1:6" ht="15">
      <c r="A130" s="456"/>
      <c r="B130" s="101"/>
      <c r="C130" s="86"/>
      <c r="D130" s="123"/>
      <c r="E130" s="205"/>
      <c r="F130" s="450"/>
    </row>
    <row r="131" spans="1:6" ht="15">
      <c r="A131" s="688" t="s">
        <v>471</v>
      </c>
      <c r="B131" s="689"/>
      <c r="C131" s="689"/>
      <c r="D131" s="689"/>
      <c r="E131" s="689"/>
      <c r="F131" s="690"/>
    </row>
    <row r="132" spans="1:6" ht="135">
      <c r="A132" s="456"/>
      <c r="B132" s="104" t="s">
        <v>641</v>
      </c>
      <c r="C132" s="90" t="s">
        <v>84</v>
      </c>
      <c r="D132" s="198">
        <v>171</v>
      </c>
      <c r="E132" s="416"/>
      <c r="F132" s="462">
        <f>D132*E132</f>
        <v>0</v>
      </c>
    </row>
    <row r="133" spans="1:6" ht="60">
      <c r="A133" s="456"/>
      <c r="B133" s="91" t="s">
        <v>472</v>
      </c>
      <c r="C133" s="90" t="s">
        <v>88</v>
      </c>
      <c r="D133" s="198">
        <v>5</v>
      </c>
      <c r="E133" s="416"/>
      <c r="F133" s="462">
        <f>D133*E133</f>
        <v>0</v>
      </c>
    </row>
    <row r="134" spans="1:6" ht="60">
      <c r="A134" s="456"/>
      <c r="B134" s="91" t="s">
        <v>473</v>
      </c>
      <c r="C134" s="90" t="s">
        <v>84</v>
      </c>
      <c r="D134" s="198">
        <v>20</v>
      </c>
      <c r="E134" s="416"/>
      <c r="F134" s="462">
        <f>D134*E134</f>
        <v>0</v>
      </c>
    </row>
    <row r="135" spans="1:6" ht="22.5" customHeight="1">
      <c r="A135" s="456"/>
      <c r="B135" s="101"/>
      <c r="C135" s="86"/>
      <c r="D135" s="123"/>
      <c r="E135" s="205"/>
      <c r="F135" s="463"/>
    </row>
    <row r="136" spans="1:7" ht="17.25" customHeight="1">
      <c r="A136" s="683" t="s">
        <v>474</v>
      </c>
      <c r="B136" s="684"/>
      <c r="C136" s="684"/>
      <c r="D136" s="684"/>
      <c r="E136" s="685"/>
      <c r="F136" s="464">
        <f>SUM(F132:F135)</f>
        <v>0</v>
      </c>
      <c r="G136" s="204"/>
    </row>
    <row r="137" spans="1:6" ht="15.75" customHeight="1">
      <c r="A137" s="456"/>
      <c r="B137" s="103"/>
      <c r="C137" s="86"/>
      <c r="D137" s="123"/>
      <c r="E137" s="205"/>
      <c r="F137" s="461"/>
    </row>
    <row r="138" spans="1:6" ht="16.5" customHeight="1">
      <c r="A138" s="670" t="s">
        <v>475</v>
      </c>
      <c r="B138" s="671"/>
      <c r="C138" s="671"/>
      <c r="D138" s="671"/>
      <c r="E138" s="671"/>
      <c r="F138" s="672"/>
    </row>
    <row r="139" spans="1:6" ht="83.25" customHeight="1">
      <c r="A139" s="453"/>
      <c r="B139" s="516" t="s">
        <v>476</v>
      </c>
      <c r="C139" s="90" t="s">
        <v>88</v>
      </c>
      <c r="D139" s="198">
        <v>15</v>
      </c>
      <c r="E139" s="417"/>
      <c r="F139" s="465">
        <f>D139*E139</f>
        <v>0</v>
      </c>
    </row>
    <row r="140" spans="1:6" ht="81.75" customHeight="1">
      <c r="A140" s="453"/>
      <c r="B140" s="512" t="s">
        <v>477</v>
      </c>
      <c r="C140" s="90" t="s">
        <v>88</v>
      </c>
      <c r="D140" s="198">
        <v>30</v>
      </c>
      <c r="E140" s="417"/>
      <c r="F140" s="465">
        <f aca="true" t="shared" si="3" ref="F140:F153">D140*E140</f>
        <v>0</v>
      </c>
    </row>
    <row r="141" spans="1:6" ht="100.5" customHeight="1">
      <c r="A141" s="453"/>
      <c r="B141" s="512" t="s">
        <v>478</v>
      </c>
      <c r="C141" s="90" t="s">
        <v>88</v>
      </c>
      <c r="D141" s="198">
        <v>12</v>
      </c>
      <c r="E141" s="417"/>
      <c r="F141" s="465">
        <f t="shared" si="3"/>
        <v>0</v>
      </c>
    </row>
    <row r="142" spans="1:6" ht="81" customHeight="1">
      <c r="A142" s="453"/>
      <c r="B142" s="512" t="s">
        <v>479</v>
      </c>
      <c r="C142" s="90" t="s">
        <v>88</v>
      </c>
      <c r="D142" s="198">
        <v>11</v>
      </c>
      <c r="E142" s="417"/>
      <c r="F142" s="465">
        <f t="shared" si="3"/>
        <v>0</v>
      </c>
    </row>
    <row r="143" spans="1:6" ht="81" customHeight="1">
      <c r="A143" s="453"/>
      <c r="B143" s="512" t="s">
        <v>480</v>
      </c>
      <c r="C143" s="90" t="s">
        <v>88</v>
      </c>
      <c r="D143" s="198">
        <v>2</v>
      </c>
      <c r="E143" s="417"/>
      <c r="F143" s="465">
        <f t="shared" si="3"/>
        <v>0</v>
      </c>
    </row>
    <row r="144" spans="1:6" ht="78.75" customHeight="1">
      <c r="A144" s="453"/>
      <c r="B144" s="512" t="s">
        <v>481</v>
      </c>
      <c r="C144" s="90" t="s">
        <v>88</v>
      </c>
      <c r="D144" s="198">
        <v>31</v>
      </c>
      <c r="E144" s="417"/>
      <c r="F144" s="465">
        <f t="shared" si="3"/>
        <v>0</v>
      </c>
    </row>
    <row r="145" spans="1:6" ht="84" customHeight="1">
      <c r="A145" s="453"/>
      <c r="B145" s="512" t="s">
        <v>482</v>
      </c>
      <c r="C145" s="90" t="s">
        <v>88</v>
      </c>
      <c r="D145" s="198">
        <v>45</v>
      </c>
      <c r="E145" s="417"/>
      <c r="F145" s="465">
        <f t="shared" si="3"/>
        <v>0</v>
      </c>
    </row>
    <row r="146" spans="1:6" ht="80.25" customHeight="1">
      <c r="A146" s="453"/>
      <c r="B146" s="512" t="s">
        <v>483</v>
      </c>
      <c r="C146" s="90" t="s">
        <v>88</v>
      </c>
      <c r="D146" s="198">
        <v>6</v>
      </c>
      <c r="E146" s="417"/>
      <c r="F146" s="465">
        <f t="shared" si="3"/>
        <v>0</v>
      </c>
    </row>
    <row r="147" spans="1:6" ht="51" customHeight="1">
      <c r="A147" s="456"/>
      <c r="B147" s="89" t="s">
        <v>484</v>
      </c>
      <c r="C147" s="90" t="s">
        <v>88</v>
      </c>
      <c r="D147" s="198">
        <v>40</v>
      </c>
      <c r="E147" s="417"/>
      <c r="F147" s="465">
        <f t="shared" si="3"/>
        <v>0</v>
      </c>
    </row>
    <row r="148" spans="1:6" ht="51" customHeight="1">
      <c r="A148" s="456"/>
      <c r="B148" s="89" t="s">
        <v>485</v>
      </c>
      <c r="C148" s="90" t="s">
        <v>88</v>
      </c>
      <c r="D148" s="198">
        <v>12</v>
      </c>
      <c r="E148" s="417"/>
      <c r="F148" s="465">
        <f t="shared" si="3"/>
        <v>0</v>
      </c>
    </row>
    <row r="149" spans="1:6" ht="51" customHeight="1">
      <c r="A149" s="456"/>
      <c r="B149" s="89" t="s">
        <v>486</v>
      </c>
      <c r="C149" s="90" t="s">
        <v>88</v>
      </c>
      <c r="D149" s="198">
        <v>90</v>
      </c>
      <c r="E149" s="417"/>
      <c r="F149" s="465">
        <f t="shared" si="3"/>
        <v>0</v>
      </c>
    </row>
    <row r="150" spans="1:6" ht="36" customHeight="1">
      <c r="A150" s="456"/>
      <c r="B150" s="89" t="s">
        <v>487</v>
      </c>
      <c r="C150" s="90" t="s">
        <v>88</v>
      </c>
      <c r="D150" s="198">
        <v>20</v>
      </c>
      <c r="E150" s="417"/>
      <c r="F150" s="465">
        <f t="shared" si="3"/>
        <v>0</v>
      </c>
    </row>
    <row r="151" spans="1:6" ht="34.5" customHeight="1">
      <c r="A151" s="456"/>
      <c r="B151" s="89" t="s">
        <v>488</v>
      </c>
      <c r="C151" s="90" t="s">
        <v>88</v>
      </c>
      <c r="D151" s="198">
        <v>12</v>
      </c>
      <c r="E151" s="417"/>
      <c r="F151" s="465">
        <f t="shared" si="3"/>
        <v>0</v>
      </c>
    </row>
    <row r="152" spans="1:6" ht="33.75" customHeight="1">
      <c r="A152" s="456"/>
      <c r="B152" s="348" t="s">
        <v>489</v>
      </c>
      <c r="C152" s="90" t="s">
        <v>88</v>
      </c>
      <c r="D152" s="198">
        <v>5</v>
      </c>
      <c r="E152" s="417"/>
      <c r="F152" s="465">
        <f t="shared" si="3"/>
        <v>0</v>
      </c>
    </row>
    <row r="153" spans="1:6" ht="34.5" customHeight="1">
      <c r="A153" s="456"/>
      <c r="B153" s="89" t="s">
        <v>490</v>
      </c>
      <c r="C153" s="90" t="s">
        <v>88</v>
      </c>
      <c r="D153" s="198">
        <v>2</v>
      </c>
      <c r="E153" s="417"/>
      <c r="F153" s="465">
        <f t="shared" si="3"/>
        <v>0</v>
      </c>
    </row>
    <row r="154" spans="1:6" ht="15">
      <c r="A154" s="456"/>
      <c r="B154" s="105"/>
      <c r="C154" s="86"/>
      <c r="D154" s="123"/>
      <c r="E154" s="205"/>
      <c r="F154" s="450"/>
    </row>
    <row r="155" spans="1:7" ht="14.25" customHeight="1">
      <c r="A155" s="683" t="s">
        <v>491</v>
      </c>
      <c r="B155" s="684"/>
      <c r="C155" s="684"/>
      <c r="D155" s="684"/>
      <c r="E155" s="685"/>
      <c r="F155" s="460">
        <f>SUM(F139:F154)</f>
        <v>0</v>
      </c>
      <c r="G155" s="204"/>
    </row>
    <row r="156" spans="1:6" ht="16.5" customHeight="1">
      <c r="A156" s="456"/>
      <c r="B156" s="105"/>
      <c r="C156" s="86"/>
      <c r="D156" s="123"/>
      <c r="E156" s="205"/>
      <c r="F156" s="450"/>
    </row>
    <row r="157" spans="1:6" ht="16.5" customHeight="1">
      <c r="A157" s="670" t="s">
        <v>492</v>
      </c>
      <c r="B157" s="671"/>
      <c r="C157" s="671"/>
      <c r="D157" s="671"/>
      <c r="E157" s="671"/>
      <c r="F157" s="672"/>
    </row>
    <row r="158" spans="1:6" ht="37.5" customHeight="1">
      <c r="A158" s="453"/>
      <c r="B158" s="516" t="s">
        <v>94</v>
      </c>
      <c r="C158" s="90" t="s">
        <v>88</v>
      </c>
      <c r="D158" s="198">
        <v>18</v>
      </c>
      <c r="E158" s="418"/>
      <c r="F158" s="466">
        <f>D158*E158</f>
        <v>0</v>
      </c>
    </row>
    <row r="159" spans="1:6" ht="37.5" customHeight="1">
      <c r="A159" s="453"/>
      <c r="B159" s="512" t="s">
        <v>95</v>
      </c>
      <c r="C159" s="90" t="s">
        <v>88</v>
      </c>
      <c r="D159" s="198">
        <v>18</v>
      </c>
      <c r="E159" s="418"/>
      <c r="F159" s="466">
        <f>D159*E159</f>
        <v>0</v>
      </c>
    </row>
    <row r="160" spans="1:6" ht="66" customHeight="1">
      <c r="A160" s="453"/>
      <c r="B160" s="512" t="s">
        <v>107</v>
      </c>
      <c r="C160" s="90" t="s">
        <v>88</v>
      </c>
      <c r="D160" s="198">
        <v>20</v>
      </c>
      <c r="E160" s="418"/>
      <c r="F160" s="466">
        <f>D160*E160</f>
        <v>0</v>
      </c>
    </row>
    <row r="161" spans="1:6" ht="15">
      <c r="A161" s="456"/>
      <c r="B161" s="105"/>
      <c r="C161" s="86"/>
      <c r="D161" s="123"/>
      <c r="E161" s="205"/>
      <c r="F161" s="450"/>
    </row>
    <row r="162" spans="1:7" ht="17.25" customHeight="1">
      <c r="A162" s="683" t="s">
        <v>493</v>
      </c>
      <c r="B162" s="684"/>
      <c r="C162" s="684"/>
      <c r="D162" s="684"/>
      <c r="E162" s="685"/>
      <c r="F162" s="460">
        <f>SUM(F158:F161)</f>
        <v>0</v>
      </c>
      <c r="G162" s="204"/>
    </row>
    <row r="163" spans="1:6" ht="16.5" customHeight="1">
      <c r="A163" s="456"/>
      <c r="B163" s="85"/>
      <c r="C163" s="86"/>
      <c r="D163" s="123"/>
      <c r="E163" s="205"/>
      <c r="F163" s="461"/>
    </row>
    <row r="164" spans="1:6" ht="16.5" customHeight="1">
      <c r="A164" s="670" t="s">
        <v>494</v>
      </c>
      <c r="B164" s="671"/>
      <c r="C164" s="671"/>
      <c r="D164" s="671"/>
      <c r="E164" s="671"/>
      <c r="F164" s="672"/>
    </row>
    <row r="165" spans="1:6" ht="81.75" customHeight="1">
      <c r="A165" s="453"/>
      <c r="B165" s="516" t="s">
        <v>495</v>
      </c>
      <c r="C165" s="90" t="s">
        <v>84</v>
      </c>
      <c r="D165" s="198">
        <v>105</v>
      </c>
      <c r="E165" s="419"/>
      <c r="F165" s="467">
        <f>D165*E165</f>
        <v>0</v>
      </c>
    </row>
    <row r="166" spans="1:6" ht="81.75" customHeight="1">
      <c r="A166" s="453"/>
      <c r="B166" s="512" t="s">
        <v>496</v>
      </c>
      <c r="C166" s="90" t="s">
        <v>84</v>
      </c>
      <c r="D166" s="198">
        <v>170</v>
      </c>
      <c r="E166" s="419"/>
      <c r="F166" s="467">
        <f>D166*E166</f>
        <v>0</v>
      </c>
    </row>
    <row r="167" spans="1:6" ht="54" customHeight="1">
      <c r="A167" s="453"/>
      <c r="B167" s="512" t="s">
        <v>108</v>
      </c>
      <c r="C167" s="90" t="s">
        <v>84</v>
      </c>
      <c r="D167" s="198">
        <v>1100</v>
      </c>
      <c r="E167" s="419"/>
      <c r="F167" s="467">
        <f>D167*E167</f>
        <v>0</v>
      </c>
    </row>
    <row r="168" spans="1:6" ht="15">
      <c r="A168" s="456"/>
      <c r="B168" s="105"/>
      <c r="C168" s="86"/>
      <c r="D168" s="123"/>
      <c r="E168" s="205"/>
      <c r="F168" s="450"/>
    </row>
    <row r="169" spans="1:7" ht="15" customHeight="1">
      <c r="A169" s="683" t="s">
        <v>497</v>
      </c>
      <c r="B169" s="684"/>
      <c r="C169" s="684"/>
      <c r="D169" s="684"/>
      <c r="E169" s="685"/>
      <c r="F169" s="459">
        <f>SUM(F165:F168)</f>
        <v>0</v>
      </c>
      <c r="G169" s="204"/>
    </row>
    <row r="170" spans="1:6" ht="16.5" customHeight="1">
      <c r="A170" s="456"/>
      <c r="B170" s="85"/>
      <c r="C170" s="86"/>
      <c r="D170" s="123"/>
      <c r="E170" s="205"/>
      <c r="F170" s="461"/>
    </row>
    <row r="171" spans="1:6" ht="16.5" customHeight="1">
      <c r="A171" s="688" t="s">
        <v>498</v>
      </c>
      <c r="B171" s="689"/>
      <c r="C171" s="689"/>
      <c r="D171" s="689"/>
      <c r="E171" s="689"/>
      <c r="F171" s="690"/>
    </row>
    <row r="172" spans="1:6" ht="66" customHeight="1">
      <c r="A172" s="456"/>
      <c r="B172" s="104" t="s">
        <v>499</v>
      </c>
      <c r="C172" s="349" t="s">
        <v>88</v>
      </c>
      <c r="D172" s="350">
        <v>2</v>
      </c>
      <c r="E172" s="420"/>
      <c r="F172" s="468">
        <f>D172*E172</f>
        <v>0</v>
      </c>
    </row>
    <row r="173" spans="1:6" ht="50.25" customHeight="1">
      <c r="A173" s="456"/>
      <c r="B173" s="104" t="s">
        <v>500</v>
      </c>
      <c r="C173" s="349" t="s">
        <v>88</v>
      </c>
      <c r="D173" s="350">
        <v>2</v>
      </c>
      <c r="E173" s="420"/>
      <c r="F173" s="468">
        <f aca="true" t="shared" si="4" ref="F173:F186">D173*E173</f>
        <v>0</v>
      </c>
    </row>
    <row r="174" spans="1:6" ht="34.5" customHeight="1">
      <c r="A174" s="456"/>
      <c r="B174" s="104" t="s">
        <v>501</v>
      </c>
      <c r="C174" s="349" t="s">
        <v>88</v>
      </c>
      <c r="D174" s="350">
        <v>8</v>
      </c>
      <c r="E174" s="420"/>
      <c r="F174" s="468">
        <f t="shared" si="4"/>
        <v>0</v>
      </c>
    </row>
    <row r="175" spans="1:6" ht="33.75" customHeight="1">
      <c r="A175" s="456"/>
      <c r="B175" s="104" t="s">
        <v>502</v>
      </c>
      <c r="C175" s="349" t="s">
        <v>88</v>
      </c>
      <c r="D175" s="350">
        <v>2</v>
      </c>
      <c r="E175" s="420"/>
      <c r="F175" s="468">
        <f t="shared" si="4"/>
        <v>0</v>
      </c>
    </row>
    <row r="176" spans="1:6" ht="36.75" customHeight="1">
      <c r="A176" s="456"/>
      <c r="B176" s="104" t="s">
        <v>503</v>
      </c>
      <c r="C176" s="349" t="s">
        <v>88</v>
      </c>
      <c r="D176" s="350">
        <v>2</v>
      </c>
      <c r="E176" s="420"/>
      <c r="F176" s="468">
        <f t="shared" si="4"/>
        <v>0</v>
      </c>
    </row>
    <row r="177" spans="1:6" ht="53.25" customHeight="1">
      <c r="A177" s="456"/>
      <c r="B177" s="104" t="s">
        <v>504</v>
      </c>
      <c r="C177" s="349" t="s">
        <v>84</v>
      </c>
      <c r="D177" s="350">
        <v>20</v>
      </c>
      <c r="E177" s="420"/>
      <c r="F177" s="468">
        <f t="shared" si="4"/>
        <v>0</v>
      </c>
    </row>
    <row r="178" spans="1:6" ht="50.25" customHeight="1">
      <c r="A178" s="456"/>
      <c r="B178" s="104" t="s">
        <v>505</v>
      </c>
      <c r="C178" s="349" t="s">
        <v>84</v>
      </c>
      <c r="D178" s="350">
        <v>110</v>
      </c>
      <c r="E178" s="420"/>
      <c r="F178" s="468">
        <f t="shared" si="4"/>
        <v>0</v>
      </c>
    </row>
    <row r="179" spans="1:6" ht="51" customHeight="1">
      <c r="A179" s="456"/>
      <c r="B179" s="104" t="s">
        <v>506</v>
      </c>
      <c r="C179" s="349" t="s">
        <v>88</v>
      </c>
      <c r="D179" s="350">
        <v>100</v>
      </c>
      <c r="E179" s="420"/>
      <c r="F179" s="468">
        <f t="shared" si="4"/>
        <v>0</v>
      </c>
    </row>
    <row r="180" spans="1:6" ht="51.75" customHeight="1">
      <c r="A180" s="456"/>
      <c r="B180" s="104" t="s">
        <v>507</v>
      </c>
      <c r="C180" s="349" t="s">
        <v>88</v>
      </c>
      <c r="D180" s="350">
        <v>20</v>
      </c>
      <c r="E180" s="420"/>
      <c r="F180" s="468">
        <f t="shared" si="4"/>
        <v>0</v>
      </c>
    </row>
    <row r="181" spans="1:6" ht="64.5" customHeight="1">
      <c r="A181" s="456"/>
      <c r="B181" s="104" t="s">
        <v>508</v>
      </c>
      <c r="C181" s="349" t="s">
        <v>88</v>
      </c>
      <c r="D181" s="350">
        <v>7</v>
      </c>
      <c r="E181" s="420"/>
      <c r="F181" s="468">
        <f t="shared" si="4"/>
        <v>0</v>
      </c>
    </row>
    <row r="182" spans="1:6" ht="50.25" customHeight="1">
      <c r="A182" s="456"/>
      <c r="B182" s="104" t="s">
        <v>509</v>
      </c>
      <c r="C182" s="349" t="s">
        <v>84</v>
      </c>
      <c r="D182" s="350">
        <v>200</v>
      </c>
      <c r="E182" s="420"/>
      <c r="F182" s="468">
        <f t="shared" si="4"/>
        <v>0</v>
      </c>
    </row>
    <row r="183" spans="1:6" ht="50.25" customHeight="1">
      <c r="A183" s="456"/>
      <c r="B183" s="104" t="s">
        <v>510</v>
      </c>
      <c r="C183" s="349" t="s">
        <v>84</v>
      </c>
      <c r="D183" s="350">
        <v>6</v>
      </c>
      <c r="E183" s="420"/>
      <c r="F183" s="468">
        <f t="shared" si="4"/>
        <v>0</v>
      </c>
    </row>
    <row r="184" spans="1:6" ht="34.5" customHeight="1">
      <c r="A184" s="456"/>
      <c r="B184" s="104" t="s">
        <v>511</v>
      </c>
      <c r="C184" s="349" t="s">
        <v>88</v>
      </c>
      <c r="D184" s="350">
        <v>1</v>
      </c>
      <c r="E184" s="420"/>
      <c r="F184" s="468">
        <f t="shared" si="4"/>
        <v>0</v>
      </c>
    </row>
    <row r="185" spans="1:6" ht="48.75" customHeight="1">
      <c r="A185" s="456"/>
      <c r="B185" s="104" t="s">
        <v>512</v>
      </c>
      <c r="C185" s="349" t="s">
        <v>88</v>
      </c>
      <c r="D185" s="350">
        <v>1</v>
      </c>
      <c r="E185" s="420"/>
      <c r="F185" s="468">
        <f t="shared" si="4"/>
        <v>0</v>
      </c>
    </row>
    <row r="186" spans="1:6" ht="18.75" customHeight="1">
      <c r="A186" s="456"/>
      <c r="B186" s="104" t="s">
        <v>96</v>
      </c>
      <c r="C186" s="349" t="s">
        <v>825</v>
      </c>
      <c r="D186" s="350">
        <v>1</v>
      </c>
      <c r="E186" s="420"/>
      <c r="F186" s="468">
        <f t="shared" si="4"/>
        <v>0</v>
      </c>
    </row>
    <row r="187" spans="1:6" ht="15">
      <c r="A187" s="456"/>
      <c r="B187" s="105"/>
      <c r="C187" s="86"/>
      <c r="D187" s="123"/>
      <c r="E187" s="205"/>
      <c r="F187" s="450"/>
    </row>
    <row r="188" spans="1:7" ht="17.25" customHeight="1">
      <c r="A188" s="683" t="s">
        <v>513</v>
      </c>
      <c r="B188" s="684"/>
      <c r="C188" s="684"/>
      <c r="D188" s="684"/>
      <c r="E188" s="685"/>
      <c r="F188" s="460">
        <f>SUM(F172:F187)</f>
        <v>0</v>
      </c>
      <c r="G188" s="204"/>
    </row>
    <row r="189" spans="1:6" ht="15">
      <c r="A189" s="456"/>
      <c r="B189" s="105"/>
      <c r="C189" s="86"/>
      <c r="D189" s="123"/>
      <c r="E189" s="205"/>
      <c r="F189" s="450"/>
    </row>
    <row r="190" spans="1:6" ht="16.5" customHeight="1">
      <c r="A190" s="670" t="s">
        <v>97</v>
      </c>
      <c r="B190" s="671"/>
      <c r="C190" s="671"/>
      <c r="D190" s="671"/>
      <c r="E190" s="671"/>
      <c r="F190" s="672"/>
    </row>
    <row r="191" spans="1:6" ht="36" customHeight="1">
      <c r="A191" s="453"/>
      <c r="B191" s="516" t="s">
        <v>514</v>
      </c>
      <c r="C191" s="97"/>
      <c r="D191" s="402"/>
      <c r="E191" s="673"/>
      <c r="F191" s="674"/>
    </row>
    <row r="192" spans="1:6" ht="15">
      <c r="A192" s="453"/>
      <c r="B192" s="517" t="s">
        <v>98</v>
      </c>
      <c r="C192" s="86"/>
      <c r="D192" s="403"/>
      <c r="E192" s="673"/>
      <c r="F192" s="674"/>
    </row>
    <row r="193" spans="1:6" ht="15">
      <c r="A193" s="453"/>
      <c r="B193" s="518" t="s">
        <v>99</v>
      </c>
      <c r="C193" s="86"/>
      <c r="D193" s="403"/>
      <c r="E193" s="673"/>
      <c r="F193" s="674"/>
    </row>
    <row r="194" spans="1:6" ht="15">
      <c r="A194" s="453"/>
      <c r="B194" s="518" t="s">
        <v>100</v>
      </c>
      <c r="C194" s="86"/>
      <c r="D194" s="403"/>
      <c r="E194" s="673"/>
      <c r="F194" s="674"/>
    </row>
    <row r="195" spans="1:6" ht="33.75" customHeight="1">
      <c r="A195" s="453"/>
      <c r="B195" s="519" t="s">
        <v>101</v>
      </c>
      <c r="C195" s="98"/>
      <c r="D195" s="402"/>
      <c r="E195" s="686"/>
      <c r="F195" s="687"/>
    </row>
    <row r="196" spans="1:6" ht="15">
      <c r="A196" s="456"/>
      <c r="B196" s="105"/>
      <c r="C196" s="98" t="s">
        <v>825</v>
      </c>
      <c r="D196" s="123">
        <v>1</v>
      </c>
      <c r="E196" s="351"/>
      <c r="F196" s="450">
        <f>D196*E196</f>
        <v>0</v>
      </c>
    </row>
    <row r="197" spans="1:7" ht="19.5" customHeight="1" thickBot="1">
      <c r="A197" s="691" t="s">
        <v>102</v>
      </c>
      <c r="B197" s="692"/>
      <c r="C197" s="692"/>
      <c r="D197" s="692"/>
      <c r="E197" s="693"/>
      <c r="F197" s="469">
        <f>SUM(F196)</f>
        <v>0</v>
      </c>
      <c r="G197" s="204"/>
    </row>
    <row r="198" spans="1:6" ht="16.5" customHeight="1">
      <c r="A198" s="92"/>
      <c r="B198" s="85"/>
      <c r="C198" s="86"/>
      <c r="D198" s="123"/>
      <c r="E198" s="205"/>
      <c r="F198" s="206"/>
    </row>
  </sheetData>
  <sheetProtection/>
  <mergeCells count="32">
    <mergeCell ref="A1:F1"/>
    <mergeCell ref="A102:E102"/>
    <mergeCell ref="A22:E22"/>
    <mergeCell ref="A119:E119"/>
    <mergeCell ref="A129:E129"/>
    <mergeCell ref="A136:E136"/>
    <mergeCell ref="A2:F2"/>
    <mergeCell ref="E81:F86"/>
    <mergeCell ref="E65:F71"/>
    <mergeCell ref="A8:F8"/>
    <mergeCell ref="E191:F195"/>
    <mergeCell ref="A131:F131"/>
    <mergeCell ref="A138:F138"/>
    <mergeCell ref="A157:F157"/>
    <mergeCell ref="A164:F164"/>
    <mergeCell ref="A197:E197"/>
    <mergeCell ref="A171:F171"/>
    <mergeCell ref="A155:E155"/>
    <mergeCell ref="A190:F190"/>
    <mergeCell ref="A188:E188"/>
    <mergeCell ref="A162:E162"/>
    <mergeCell ref="A169:E169"/>
    <mergeCell ref="E39:F45"/>
    <mergeCell ref="E48:F56"/>
    <mergeCell ref="E88:F95"/>
    <mergeCell ref="A104:F104"/>
    <mergeCell ref="A121:F121"/>
    <mergeCell ref="E73:F79"/>
    <mergeCell ref="A24:F24"/>
    <mergeCell ref="A3:F3"/>
    <mergeCell ref="E25:F36"/>
    <mergeCell ref="E58:F63"/>
  </mergeCells>
  <printOptions horizontalCentered="1"/>
  <pageMargins left="0" right="0" top="0.35433070866141736" bottom="0" header="0" footer="0"/>
  <pageSetup horizontalDpi="600" verticalDpi="600" orientation="portrait" paperSize="9" scale="83" r:id="rId1"/>
  <rowBreaks count="6" manualBreakCount="6">
    <brk id="30" max="5" man="1"/>
    <brk id="64" max="5" man="1"/>
    <brk id="96" max="5" man="1"/>
    <brk id="110" max="5" man="1"/>
    <brk id="119" max="5" man="1"/>
    <brk id="170" max="5" man="1"/>
  </rowBreaks>
</worksheet>
</file>

<file path=xl/worksheets/sheet6.xml><?xml version="1.0" encoding="utf-8"?>
<worksheet xmlns="http://schemas.openxmlformats.org/spreadsheetml/2006/main" xmlns:r="http://schemas.openxmlformats.org/officeDocument/2006/relationships">
  <sheetPr>
    <tabColor rgb="FF00B0F0"/>
  </sheetPr>
  <dimension ref="A1:C14"/>
  <sheetViews>
    <sheetView view="pageBreakPreview" zoomScale="90" zoomScaleNormal="120" zoomScaleSheetLayoutView="90" zoomScalePageLayoutView="0" workbookViewId="0" topLeftCell="A1">
      <selection activeCell="H16" sqref="H16"/>
    </sheetView>
  </sheetViews>
  <sheetFormatPr defaultColWidth="9.140625" defaultRowHeight="12.75"/>
  <cols>
    <col min="1" max="1" width="5.421875" style="46" customWidth="1"/>
    <col min="2" max="2" width="55.421875" style="106" customWidth="1"/>
    <col min="3" max="3" width="20.00390625" style="207" customWidth="1"/>
    <col min="4" max="16384" width="9.140625" style="83" customWidth="1"/>
  </cols>
  <sheetData>
    <row r="1" spans="1:3" ht="15">
      <c r="A1" s="709" t="s">
        <v>515</v>
      </c>
      <c r="B1" s="710"/>
      <c r="C1" s="711"/>
    </row>
    <row r="2" spans="1:3" ht="15">
      <c r="A2" s="715"/>
      <c r="B2" s="716"/>
      <c r="C2" s="717"/>
    </row>
    <row r="3" spans="1:3" ht="15">
      <c r="A3" s="472">
        <v>1</v>
      </c>
      <c r="B3" s="87" t="s">
        <v>805</v>
      </c>
      <c r="C3" s="457">
        <f>'ЕЕ '!F22</f>
        <v>0</v>
      </c>
    </row>
    <row r="4" spans="1:3" ht="15">
      <c r="A4" s="472">
        <v>2</v>
      </c>
      <c r="B4" s="87" t="s">
        <v>806</v>
      </c>
      <c r="C4" s="457">
        <f>'ЕЕ '!F102</f>
        <v>0</v>
      </c>
    </row>
    <row r="5" spans="1:3" ht="15" customHeight="1">
      <c r="A5" s="472">
        <v>3</v>
      </c>
      <c r="B5" s="87" t="s">
        <v>807</v>
      </c>
      <c r="C5" s="457">
        <f>'ЕЕ '!F119</f>
        <v>0</v>
      </c>
    </row>
    <row r="6" spans="1:3" ht="15">
      <c r="A6" s="472">
        <v>4</v>
      </c>
      <c r="B6" s="87" t="s">
        <v>808</v>
      </c>
      <c r="C6" s="457">
        <f>'ЕЕ '!F129</f>
        <v>0</v>
      </c>
    </row>
    <row r="7" spans="1:3" ht="15">
      <c r="A7" s="472">
        <v>5</v>
      </c>
      <c r="B7" s="87" t="s">
        <v>809</v>
      </c>
      <c r="C7" s="457">
        <f>'ЕЕ '!F136</f>
        <v>0</v>
      </c>
    </row>
    <row r="8" spans="1:3" ht="15">
      <c r="A8" s="472">
        <v>6</v>
      </c>
      <c r="B8" s="87" t="s">
        <v>810</v>
      </c>
      <c r="C8" s="457">
        <f>'ЕЕ '!F155</f>
        <v>0</v>
      </c>
    </row>
    <row r="9" spans="1:3" ht="15">
      <c r="A9" s="472">
        <v>7</v>
      </c>
      <c r="B9" s="87" t="s">
        <v>811</v>
      </c>
      <c r="C9" s="457">
        <f>'ЕЕ '!F162</f>
        <v>0</v>
      </c>
    </row>
    <row r="10" spans="1:3" ht="30">
      <c r="A10" s="472">
        <v>8</v>
      </c>
      <c r="B10" s="87" t="s">
        <v>812</v>
      </c>
      <c r="C10" s="457">
        <f>'ЕЕ '!F169</f>
        <v>0</v>
      </c>
    </row>
    <row r="11" spans="1:3" ht="15">
      <c r="A11" s="472">
        <v>9</v>
      </c>
      <c r="B11" s="87" t="s">
        <v>813</v>
      </c>
      <c r="C11" s="457">
        <f>'ЕЕ '!F188</f>
        <v>0</v>
      </c>
    </row>
    <row r="12" spans="1:3" ht="15">
      <c r="A12" s="472">
        <v>10</v>
      </c>
      <c r="B12" s="87" t="s">
        <v>814</v>
      </c>
      <c r="C12" s="457">
        <f>'ЕЕ '!F197</f>
        <v>0</v>
      </c>
    </row>
    <row r="13" spans="1:3" ht="15">
      <c r="A13" s="712"/>
      <c r="B13" s="713"/>
      <c r="C13" s="714"/>
    </row>
    <row r="14" spans="1:3" ht="16.5" thickBot="1">
      <c r="A14" s="707" t="s">
        <v>804</v>
      </c>
      <c r="B14" s="708"/>
      <c r="C14" s="470">
        <f>SUM(C3:C12)</f>
        <v>0</v>
      </c>
    </row>
  </sheetData>
  <sheetProtection/>
  <mergeCells count="4">
    <mergeCell ref="A14:B14"/>
    <mergeCell ref="A1:C1"/>
    <mergeCell ref="A13:C13"/>
    <mergeCell ref="A2:C2"/>
  </mergeCells>
  <printOptions horizontalCentered="1"/>
  <pageMargins left="0" right="0" top="0.5511811023622047" bottom="0" header="0" footer="0"/>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sheetPr>
    <tabColor rgb="FFFF0000"/>
  </sheetPr>
  <dimension ref="A1:G33"/>
  <sheetViews>
    <sheetView view="pageBreakPreview" zoomScale="110" zoomScaleNormal="120" zoomScaleSheetLayoutView="110" zoomScalePageLayoutView="0" workbookViewId="0" topLeftCell="A20">
      <selection activeCell="E20" sqref="E20:E25"/>
    </sheetView>
  </sheetViews>
  <sheetFormatPr defaultColWidth="9.140625" defaultRowHeight="12.75"/>
  <cols>
    <col min="1" max="1" width="5.421875" style="83" customWidth="1"/>
    <col min="2" max="2" width="45.421875" style="106" customWidth="1"/>
    <col min="3" max="3" width="10.00390625" style="46" customWidth="1"/>
    <col min="4" max="4" width="13.57421875" style="124" customWidth="1"/>
    <col min="5" max="5" width="10.7109375" style="124" bestFit="1" customWidth="1"/>
    <col min="6" max="6" width="20.00390625" style="207" customWidth="1"/>
    <col min="7" max="7" width="36.140625" style="83" customWidth="1"/>
    <col min="8" max="16384" width="9.140625" style="83" customWidth="1"/>
  </cols>
  <sheetData>
    <row r="1" spans="1:7" s="3" customFormat="1" ht="33.75" customHeight="1">
      <c r="A1" s="694" t="s">
        <v>374</v>
      </c>
      <c r="B1" s="695"/>
      <c r="C1" s="695"/>
      <c r="D1" s="695"/>
      <c r="E1" s="695"/>
      <c r="F1" s="696"/>
      <c r="G1" s="177"/>
    </row>
    <row r="2" spans="1:6" ht="15">
      <c r="A2" s="700" t="s">
        <v>815</v>
      </c>
      <c r="B2" s="701"/>
      <c r="C2" s="701"/>
      <c r="D2" s="701"/>
      <c r="E2" s="701"/>
      <c r="F2" s="702"/>
    </row>
    <row r="3" spans="1:6" ht="318.75" customHeight="1">
      <c r="A3" s="678" t="s">
        <v>847</v>
      </c>
      <c r="B3" s="679"/>
      <c r="C3" s="679"/>
      <c r="D3" s="679"/>
      <c r="E3" s="679"/>
      <c r="F3" s="680"/>
    </row>
    <row r="4" spans="1:6" s="129" customFormat="1" ht="45" customHeight="1">
      <c r="A4" s="447" t="s">
        <v>21</v>
      </c>
      <c r="B4" s="339" t="s">
        <v>22</v>
      </c>
      <c r="C4" s="340" t="s">
        <v>23</v>
      </c>
      <c r="D4" s="341" t="s">
        <v>24</v>
      </c>
      <c r="E4" s="342" t="s">
        <v>25</v>
      </c>
      <c r="F4" s="448" t="s">
        <v>70</v>
      </c>
    </row>
    <row r="5" spans="1:6" ht="15">
      <c r="A5" s="449"/>
      <c r="B5" s="85"/>
      <c r="C5" s="86"/>
      <c r="D5" s="123"/>
      <c r="E5" s="123"/>
      <c r="F5" s="450"/>
    </row>
    <row r="6" spans="1:6" ht="15" customHeight="1">
      <c r="A6" s="451"/>
      <c r="B6" s="194" t="s">
        <v>375</v>
      </c>
      <c r="C6" s="195"/>
      <c r="D6" s="196"/>
      <c r="E6" s="196"/>
      <c r="F6" s="452"/>
    </row>
    <row r="7" spans="1:6" ht="15">
      <c r="A7" s="449"/>
      <c r="B7" s="85"/>
      <c r="C7" s="86"/>
      <c r="D7" s="123"/>
      <c r="E7" s="123"/>
      <c r="F7" s="450"/>
    </row>
    <row r="8" spans="1:6" ht="15">
      <c r="A8" s="675" t="s">
        <v>104</v>
      </c>
      <c r="B8" s="676"/>
      <c r="C8" s="676"/>
      <c r="D8" s="676"/>
      <c r="E8" s="676"/>
      <c r="F8" s="677"/>
    </row>
    <row r="9" spans="1:6" ht="53.25" customHeight="1">
      <c r="A9" s="453"/>
      <c r="B9" s="516" t="s">
        <v>516</v>
      </c>
      <c r="C9" s="90" t="s">
        <v>88</v>
      </c>
      <c r="D9" s="198">
        <v>1</v>
      </c>
      <c r="E9" s="422"/>
      <c r="F9" s="473">
        <f>E9*D9</f>
        <v>0</v>
      </c>
    </row>
    <row r="10" spans="1:6" ht="63.75" customHeight="1">
      <c r="A10" s="453"/>
      <c r="B10" s="512" t="s">
        <v>517</v>
      </c>
      <c r="C10" s="90" t="s">
        <v>84</v>
      </c>
      <c r="D10" s="198">
        <v>60</v>
      </c>
      <c r="E10" s="422"/>
      <c r="F10" s="473">
        <f aca="true" t="shared" si="0" ref="F10:F15">E10*D10</f>
        <v>0</v>
      </c>
    </row>
    <row r="11" spans="1:6" ht="66" customHeight="1">
      <c r="A11" s="453"/>
      <c r="B11" s="512" t="s">
        <v>518</v>
      </c>
      <c r="C11" s="90" t="s">
        <v>84</v>
      </c>
      <c r="D11" s="198">
        <v>120</v>
      </c>
      <c r="E11" s="422"/>
      <c r="F11" s="473">
        <f t="shared" si="0"/>
        <v>0</v>
      </c>
    </row>
    <row r="12" spans="1:6" ht="33.75" customHeight="1">
      <c r="A12" s="453"/>
      <c r="B12" s="512" t="s">
        <v>519</v>
      </c>
      <c r="C12" s="90" t="s">
        <v>84</v>
      </c>
      <c r="D12" s="198">
        <v>1400</v>
      </c>
      <c r="E12" s="422"/>
      <c r="F12" s="473">
        <f t="shared" si="0"/>
        <v>0</v>
      </c>
    </row>
    <row r="13" spans="1:6" ht="48.75" customHeight="1">
      <c r="A13" s="453"/>
      <c r="B13" s="512" t="s">
        <v>520</v>
      </c>
      <c r="C13" s="90" t="s">
        <v>88</v>
      </c>
      <c r="D13" s="198">
        <v>114</v>
      </c>
      <c r="E13" s="422"/>
      <c r="F13" s="473">
        <f t="shared" si="0"/>
        <v>0</v>
      </c>
    </row>
    <row r="14" spans="1:6" ht="33" customHeight="1">
      <c r="A14" s="453"/>
      <c r="B14" s="512" t="s">
        <v>521</v>
      </c>
      <c r="C14" s="90" t="s">
        <v>88</v>
      </c>
      <c r="D14" s="198">
        <v>12</v>
      </c>
      <c r="E14" s="422"/>
      <c r="F14" s="473">
        <f t="shared" si="0"/>
        <v>0</v>
      </c>
    </row>
    <row r="15" spans="1:6" ht="30">
      <c r="A15" s="453"/>
      <c r="B15" s="512" t="s">
        <v>522</v>
      </c>
      <c r="C15" s="90" t="s">
        <v>825</v>
      </c>
      <c r="D15" s="198">
        <v>1</v>
      </c>
      <c r="E15" s="422"/>
      <c r="F15" s="473">
        <f t="shared" si="0"/>
        <v>0</v>
      </c>
    </row>
    <row r="16" spans="1:6" ht="15">
      <c r="A16" s="453"/>
      <c r="B16" s="520"/>
      <c r="C16" s="86"/>
      <c r="D16" s="123"/>
      <c r="E16" s="197"/>
      <c r="F16" s="450"/>
    </row>
    <row r="17" spans="1:7" ht="15">
      <c r="A17" s="697" t="s">
        <v>105</v>
      </c>
      <c r="B17" s="698"/>
      <c r="C17" s="698"/>
      <c r="D17" s="698"/>
      <c r="E17" s="699"/>
      <c r="F17" s="459">
        <f>SUM(F9:F16)</f>
        <v>0</v>
      </c>
      <c r="G17" s="204"/>
    </row>
    <row r="18" spans="1:6" ht="15">
      <c r="A18" s="453"/>
      <c r="B18" s="88"/>
      <c r="C18" s="86"/>
      <c r="D18" s="123"/>
      <c r="E18" s="197"/>
      <c r="F18" s="450"/>
    </row>
    <row r="19" spans="1:6" ht="15">
      <c r="A19" s="670" t="s">
        <v>373</v>
      </c>
      <c r="B19" s="671"/>
      <c r="C19" s="671"/>
      <c r="D19" s="671"/>
      <c r="E19" s="671"/>
      <c r="F19" s="672"/>
    </row>
    <row r="20" spans="1:6" ht="36" customHeight="1">
      <c r="A20" s="453"/>
      <c r="B20" s="516" t="s">
        <v>523</v>
      </c>
      <c r="C20" s="90" t="s">
        <v>84</v>
      </c>
      <c r="D20" s="198">
        <v>14</v>
      </c>
      <c r="E20" s="423"/>
      <c r="F20" s="474">
        <f aca="true" t="shared" si="1" ref="F20:F25">E20*D20</f>
        <v>0</v>
      </c>
    </row>
    <row r="21" spans="1:6" ht="49.5" customHeight="1">
      <c r="A21" s="453"/>
      <c r="B21" s="512" t="s">
        <v>524</v>
      </c>
      <c r="C21" s="90" t="s">
        <v>84</v>
      </c>
      <c r="D21" s="198">
        <v>14</v>
      </c>
      <c r="E21" s="423"/>
      <c r="F21" s="474">
        <f t="shared" si="1"/>
        <v>0</v>
      </c>
    </row>
    <row r="22" spans="1:6" ht="50.25" customHeight="1">
      <c r="A22" s="453"/>
      <c r="B22" s="512" t="s">
        <v>525</v>
      </c>
      <c r="C22" s="90" t="s">
        <v>88</v>
      </c>
      <c r="D22" s="198">
        <v>2</v>
      </c>
      <c r="E22" s="423"/>
      <c r="F22" s="474">
        <f t="shared" si="1"/>
        <v>0</v>
      </c>
    </row>
    <row r="23" spans="1:6" ht="34.5" customHeight="1">
      <c r="A23" s="453"/>
      <c r="B23" s="512" t="s">
        <v>526</v>
      </c>
      <c r="C23" s="90" t="s">
        <v>88</v>
      </c>
      <c r="D23" s="198">
        <v>1</v>
      </c>
      <c r="E23" s="423"/>
      <c r="F23" s="474">
        <f t="shared" si="1"/>
        <v>0</v>
      </c>
    </row>
    <row r="24" spans="1:6" ht="51" customHeight="1">
      <c r="A24" s="453"/>
      <c r="B24" s="512" t="s">
        <v>109</v>
      </c>
      <c r="C24" s="90" t="s">
        <v>84</v>
      </c>
      <c r="D24" s="198">
        <v>30</v>
      </c>
      <c r="E24" s="423"/>
      <c r="F24" s="474">
        <f t="shared" si="1"/>
        <v>0</v>
      </c>
    </row>
    <row r="25" spans="1:6" ht="20.25" customHeight="1">
      <c r="A25" s="453"/>
      <c r="B25" s="512" t="s">
        <v>527</v>
      </c>
      <c r="C25" s="90" t="s">
        <v>825</v>
      </c>
      <c r="D25" s="198">
        <v>1</v>
      </c>
      <c r="E25" s="423"/>
      <c r="F25" s="474">
        <f t="shared" si="1"/>
        <v>0</v>
      </c>
    </row>
    <row r="26" spans="1:6" ht="15">
      <c r="A26" s="453"/>
      <c r="B26" s="88"/>
      <c r="C26" s="86"/>
      <c r="D26" s="123"/>
      <c r="E26" s="197"/>
      <c r="F26" s="450"/>
    </row>
    <row r="27" spans="1:7" ht="17.25" customHeight="1">
      <c r="A27" s="697" t="s">
        <v>528</v>
      </c>
      <c r="B27" s="698"/>
      <c r="C27" s="698"/>
      <c r="D27" s="698"/>
      <c r="E27" s="699"/>
      <c r="F27" s="459">
        <f>SUM(F20:F26)</f>
        <v>0</v>
      </c>
      <c r="G27" s="204"/>
    </row>
    <row r="28" spans="1:6" ht="15.75" thickBot="1">
      <c r="A28" s="475"/>
      <c r="B28" s="476"/>
      <c r="C28" s="477"/>
      <c r="D28" s="478"/>
      <c r="E28" s="478"/>
      <c r="F28" s="479"/>
    </row>
    <row r="31" spans="2:6" ht="15">
      <c r="B31" s="107"/>
      <c r="C31" s="718"/>
      <c r="D31" s="718"/>
      <c r="E31" s="718"/>
      <c r="F31" s="718"/>
    </row>
    <row r="32" ht="15">
      <c r="B32" s="107"/>
    </row>
    <row r="33" spans="3:6" ht="15">
      <c r="C33" s="718"/>
      <c r="D33" s="718"/>
      <c r="E33" s="718"/>
      <c r="F33" s="718"/>
    </row>
  </sheetData>
  <sheetProtection/>
  <mergeCells count="9">
    <mergeCell ref="A1:F1"/>
    <mergeCell ref="A2:F2"/>
    <mergeCell ref="A3:F3"/>
    <mergeCell ref="C31:F31"/>
    <mergeCell ref="C33:F33"/>
    <mergeCell ref="A8:F8"/>
    <mergeCell ref="A19:F19"/>
    <mergeCell ref="A17:E17"/>
    <mergeCell ref="A27:E27"/>
  </mergeCells>
  <printOptions horizontalCentered="1"/>
  <pageMargins left="0" right="0" top="0.5511811023622047" bottom="0" header="0" footer="0"/>
  <pageSetup horizontalDpi="600" verticalDpi="600" orientation="portrait" paperSize="9" scale="90" r:id="rId1"/>
  <rowBreaks count="1" manualBreakCount="1">
    <brk id="18" max="5" man="1"/>
  </rowBreaks>
  <colBreaks count="1" manualBreakCount="1">
    <brk id="6" max="27" man="1"/>
  </colBreaks>
</worksheet>
</file>

<file path=xl/worksheets/sheet8.xml><?xml version="1.0" encoding="utf-8"?>
<worksheet xmlns="http://schemas.openxmlformats.org/spreadsheetml/2006/main" xmlns:r="http://schemas.openxmlformats.org/officeDocument/2006/relationships">
  <sheetPr>
    <tabColor rgb="FFFF0000"/>
  </sheetPr>
  <dimension ref="A1:C11"/>
  <sheetViews>
    <sheetView view="pageBreakPreview" zoomScale="90" zoomScaleNormal="120" zoomScaleSheetLayoutView="90" zoomScalePageLayoutView="0" workbookViewId="0" topLeftCell="A1">
      <selection activeCell="C20" sqref="C20"/>
    </sheetView>
  </sheetViews>
  <sheetFormatPr defaultColWidth="9.140625" defaultRowHeight="12.75"/>
  <cols>
    <col min="1" max="1" width="5.421875" style="83" customWidth="1"/>
    <col min="2" max="2" width="91.57421875" style="106" customWidth="1"/>
    <col min="3" max="3" width="20.00390625" style="207" customWidth="1"/>
    <col min="4" max="4" width="36.140625" style="83" customWidth="1"/>
    <col min="5" max="16384" width="9.140625" style="83" customWidth="1"/>
  </cols>
  <sheetData>
    <row r="1" spans="1:3" ht="15">
      <c r="A1" s="721" t="s">
        <v>816</v>
      </c>
      <c r="B1" s="722"/>
      <c r="C1" s="723"/>
    </row>
    <row r="2" spans="1:3" ht="15">
      <c r="A2" s="471"/>
      <c r="B2" s="87"/>
      <c r="C2" s="457"/>
    </row>
    <row r="3" spans="1:3" ht="15.75">
      <c r="A3" s="480">
        <v>1</v>
      </c>
      <c r="B3" s="211" t="s">
        <v>817</v>
      </c>
      <c r="C3" s="481">
        <f>ТК!F17</f>
        <v>0</v>
      </c>
    </row>
    <row r="4" spans="1:3" ht="15.75">
      <c r="A4" s="480">
        <v>2</v>
      </c>
      <c r="B4" s="211" t="s">
        <v>818</v>
      </c>
      <c r="C4" s="481">
        <f>ТК!F27</f>
        <v>0</v>
      </c>
    </row>
    <row r="5" spans="1:3" ht="16.5" thickBot="1">
      <c r="A5" s="719" t="s">
        <v>819</v>
      </c>
      <c r="B5" s="720"/>
      <c r="C5" s="482">
        <f>SUM(C3:C4)</f>
        <v>0</v>
      </c>
    </row>
    <row r="8" spans="2:3" ht="15">
      <c r="B8" s="107"/>
      <c r="C8" s="124"/>
    </row>
    <row r="9" ht="15">
      <c r="B9" s="107"/>
    </row>
    <row r="10" ht="15.75" thickBot="1">
      <c r="C10" s="124"/>
    </row>
    <row r="11" ht="15.75" thickBot="1">
      <c r="B11" s="483"/>
    </row>
  </sheetData>
  <sheetProtection/>
  <mergeCells count="2">
    <mergeCell ref="A5:B5"/>
    <mergeCell ref="A1:C1"/>
  </mergeCells>
  <printOptions horizontalCentered="1"/>
  <pageMargins left="0" right="0" top="0.7480314960629921" bottom="0.1968503937007874" header="0" footer="0"/>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7030A0"/>
  </sheetPr>
  <dimension ref="A1:K263"/>
  <sheetViews>
    <sheetView view="pageBreakPreview" zoomScale="85" zoomScaleSheetLayoutView="85" zoomScalePageLayoutView="0" workbookViewId="0" topLeftCell="A241">
      <selection activeCell="I256" sqref="I256"/>
    </sheetView>
  </sheetViews>
  <sheetFormatPr defaultColWidth="9.140625" defaultRowHeight="12.75"/>
  <cols>
    <col min="1" max="1" width="3.8515625" style="47" customWidth="1"/>
    <col min="2" max="2" width="5.57421875" style="47" bestFit="1" customWidth="1"/>
    <col min="3" max="3" width="94.28125" style="51" customWidth="1"/>
    <col min="4" max="4" width="12.421875" style="49" customWidth="1"/>
    <col min="5" max="5" width="12.140625" style="50" customWidth="1"/>
    <col min="6" max="6" width="14.140625" style="50" customWidth="1"/>
    <col min="7" max="7" width="14.00390625" style="50" customWidth="1"/>
    <col min="8" max="8" width="18.00390625" style="48" customWidth="1"/>
    <col min="9" max="16384" width="9.140625" style="48" customWidth="1"/>
  </cols>
  <sheetData>
    <row r="1" spans="1:7" s="3" customFormat="1" ht="33.75" customHeight="1">
      <c r="A1" s="694" t="s">
        <v>374</v>
      </c>
      <c r="B1" s="695"/>
      <c r="C1" s="695"/>
      <c r="D1" s="695"/>
      <c r="E1" s="695"/>
      <c r="F1" s="695"/>
      <c r="G1" s="696"/>
    </row>
    <row r="2" spans="1:7" ht="15.75">
      <c r="A2" s="729"/>
      <c r="B2" s="730"/>
      <c r="C2" s="730"/>
      <c r="D2" s="730"/>
      <c r="E2" s="730"/>
      <c r="F2" s="730"/>
      <c r="G2" s="731"/>
    </row>
    <row r="3" spans="1:7" ht="21.75" customHeight="1">
      <c r="A3" s="732" t="s">
        <v>820</v>
      </c>
      <c r="B3" s="733"/>
      <c r="C3" s="733"/>
      <c r="D3" s="733"/>
      <c r="E3" s="733"/>
      <c r="F3" s="733"/>
      <c r="G3" s="734"/>
    </row>
    <row r="4" spans="1:7" ht="17.25" customHeight="1" thickBot="1">
      <c r="A4" s="729" t="s">
        <v>776</v>
      </c>
      <c r="B4" s="730"/>
      <c r="C4" s="730"/>
      <c r="D4" s="730"/>
      <c r="E4" s="730"/>
      <c r="F4" s="730"/>
      <c r="G4" s="731"/>
    </row>
    <row r="5" spans="1:8" s="28" customFormat="1" ht="38.25" customHeight="1" thickTop="1">
      <c r="A5" s="726" t="s">
        <v>847</v>
      </c>
      <c r="B5" s="727"/>
      <c r="C5" s="727"/>
      <c r="D5" s="727"/>
      <c r="E5" s="727"/>
      <c r="F5" s="727"/>
      <c r="G5" s="728"/>
      <c r="H5" s="80"/>
    </row>
    <row r="6" spans="1:8" s="29" customFormat="1" ht="75" customHeight="1">
      <c r="A6" s="726"/>
      <c r="B6" s="727"/>
      <c r="C6" s="727"/>
      <c r="D6" s="727"/>
      <c r="E6" s="727"/>
      <c r="F6" s="727"/>
      <c r="G6" s="728"/>
      <c r="H6" s="81"/>
    </row>
    <row r="7" spans="1:8" s="29" customFormat="1" ht="75" customHeight="1">
      <c r="A7" s="726"/>
      <c r="B7" s="727"/>
      <c r="C7" s="727"/>
      <c r="D7" s="727"/>
      <c r="E7" s="727"/>
      <c r="F7" s="727"/>
      <c r="G7" s="728"/>
      <c r="H7" s="81"/>
    </row>
    <row r="8" spans="1:8" s="30" customFormat="1" ht="112.5" customHeight="1">
      <c r="A8" s="726"/>
      <c r="B8" s="727"/>
      <c r="C8" s="727"/>
      <c r="D8" s="727"/>
      <c r="E8" s="727"/>
      <c r="F8" s="727"/>
      <c r="G8" s="728"/>
      <c r="H8" s="81"/>
    </row>
    <row r="9" spans="1:7" s="129" customFormat="1" ht="45" customHeight="1">
      <c r="A9" s="724" t="s">
        <v>21</v>
      </c>
      <c r="B9" s="725"/>
      <c r="C9" s="340" t="s">
        <v>824</v>
      </c>
      <c r="D9" s="343" t="s">
        <v>23</v>
      </c>
      <c r="E9" s="341" t="s">
        <v>24</v>
      </c>
      <c r="F9" s="342" t="s">
        <v>25</v>
      </c>
      <c r="G9" s="448" t="s">
        <v>70</v>
      </c>
    </row>
    <row r="10" spans="1:7" ht="15.75">
      <c r="A10" s="484" t="s">
        <v>15</v>
      </c>
      <c r="B10" s="212"/>
      <c r="C10" s="222" t="s">
        <v>120</v>
      </c>
      <c r="D10" s="216"/>
      <c r="E10" s="217"/>
      <c r="F10" s="217"/>
      <c r="G10" s="485"/>
    </row>
    <row r="11" spans="1:7" ht="79.5" customHeight="1">
      <c r="A11" s="486" t="s">
        <v>15</v>
      </c>
      <c r="B11" s="47">
        <v>1</v>
      </c>
      <c r="C11" s="51" t="s">
        <v>406</v>
      </c>
      <c r="D11" s="229"/>
      <c r="E11" s="230"/>
      <c r="F11" s="230"/>
      <c r="G11" s="487"/>
    </row>
    <row r="12" spans="1:11" ht="15.75">
      <c r="A12" s="486"/>
      <c r="C12" s="51" t="s">
        <v>378</v>
      </c>
      <c r="D12" s="231"/>
      <c r="E12" s="232"/>
      <c r="F12" s="232"/>
      <c r="G12" s="488"/>
      <c r="I12" s="31"/>
      <c r="J12" s="31"/>
      <c r="K12" s="31"/>
    </row>
    <row r="13" spans="1:11" ht="21.75" customHeight="1">
      <c r="A13" s="486"/>
      <c r="C13" s="51" t="s">
        <v>121</v>
      </c>
      <c r="D13" s="231"/>
      <c r="E13" s="232"/>
      <c r="F13" s="232"/>
      <c r="G13" s="488"/>
      <c r="I13" s="31"/>
      <c r="J13" s="31"/>
      <c r="K13" s="31"/>
    </row>
    <row r="14" spans="1:11" ht="18.75">
      <c r="A14" s="486"/>
      <c r="C14" s="51" t="s">
        <v>401</v>
      </c>
      <c r="D14" s="231"/>
      <c r="E14" s="530"/>
      <c r="F14" s="232"/>
      <c r="G14" s="488"/>
      <c r="I14" s="82"/>
      <c r="J14" s="82"/>
      <c r="K14" s="82"/>
    </row>
    <row r="15" spans="1:11" ht="18.75">
      <c r="A15" s="489"/>
      <c r="B15" s="227"/>
      <c r="C15" s="228"/>
      <c r="D15" s="225" t="s">
        <v>402</v>
      </c>
      <c r="E15" s="531">
        <v>33.72</v>
      </c>
      <c r="F15" s="226"/>
      <c r="G15" s="490">
        <f>E15*F15</f>
        <v>0</v>
      </c>
      <c r="I15" s="82"/>
      <c r="J15" s="82"/>
      <c r="K15" s="82"/>
    </row>
    <row r="16" spans="1:11" ht="15.75">
      <c r="A16" s="486"/>
      <c r="D16" s="231"/>
      <c r="E16" s="530"/>
      <c r="F16" s="232"/>
      <c r="G16" s="488"/>
      <c r="I16" s="75"/>
      <c r="J16" s="75"/>
      <c r="K16" s="75"/>
    </row>
    <row r="17" spans="1:7" ht="18.75">
      <c r="A17" s="486" t="s">
        <v>15</v>
      </c>
      <c r="B17" s="47">
        <v>2</v>
      </c>
      <c r="C17" s="51" t="s">
        <v>403</v>
      </c>
      <c r="D17" s="231"/>
      <c r="E17" s="530"/>
      <c r="F17" s="232"/>
      <c r="G17" s="488"/>
    </row>
    <row r="18" spans="1:7" ht="18.75">
      <c r="A18" s="489"/>
      <c r="B18" s="227"/>
      <c r="C18" s="228"/>
      <c r="D18" s="225" t="s">
        <v>211</v>
      </c>
      <c r="E18" s="531">
        <v>33.72</v>
      </c>
      <c r="F18" s="226"/>
      <c r="G18" s="490">
        <f>E18*F18</f>
        <v>0</v>
      </c>
    </row>
    <row r="19" spans="1:7" ht="15.75">
      <c r="A19" s="486"/>
      <c r="D19" s="231"/>
      <c r="E19" s="530"/>
      <c r="F19" s="232"/>
      <c r="G19" s="488"/>
    </row>
    <row r="20" spans="1:7" ht="123" customHeight="1">
      <c r="A20" s="486" t="s">
        <v>15</v>
      </c>
      <c r="B20" s="47">
        <v>3</v>
      </c>
      <c r="C20" s="51" t="s">
        <v>404</v>
      </c>
      <c r="D20" s="231"/>
      <c r="E20" s="530"/>
      <c r="F20" s="232"/>
      <c r="G20" s="488"/>
    </row>
    <row r="21" spans="1:7" ht="18.75">
      <c r="A21" s="489"/>
      <c r="B21" s="227"/>
      <c r="C21" s="228"/>
      <c r="D21" s="225" t="s">
        <v>402</v>
      </c>
      <c r="E21" s="531">
        <v>15.17</v>
      </c>
      <c r="F21" s="226"/>
      <c r="G21" s="490">
        <f>E21*F21</f>
        <v>0</v>
      </c>
    </row>
    <row r="22" spans="1:7" ht="15.75">
      <c r="A22" s="486"/>
      <c r="D22" s="231"/>
      <c r="E22" s="530"/>
      <c r="F22" s="232"/>
      <c r="G22" s="488"/>
    </row>
    <row r="23" spans="1:7" ht="60.75" customHeight="1">
      <c r="A23" s="486" t="s">
        <v>15</v>
      </c>
      <c r="B23" s="47">
        <v>4</v>
      </c>
      <c r="C23" s="51" t="s">
        <v>405</v>
      </c>
      <c r="D23" s="231"/>
      <c r="E23" s="530"/>
      <c r="F23" s="232"/>
      <c r="G23" s="488"/>
    </row>
    <row r="24" spans="1:7" ht="18.75">
      <c r="A24" s="489"/>
      <c r="B24" s="227"/>
      <c r="C24" s="228"/>
      <c r="D24" s="225" t="s">
        <v>402</v>
      </c>
      <c r="E24" s="531">
        <v>0.9</v>
      </c>
      <c r="F24" s="226"/>
      <c r="G24" s="490">
        <f>E24*F24</f>
        <v>0</v>
      </c>
    </row>
    <row r="25" spans="1:7" ht="15.75">
      <c r="A25" s="486"/>
      <c r="D25" s="231"/>
      <c r="E25" s="530"/>
      <c r="F25" s="232"/>
      <c r="G25" s="488"/>
    </row>
    <row r="26" spans="1:7" ht="58.5" customHeight="1">
      <c r="A26" s="486" t="s">
        <v>15</v>
      </c>
      <c r="B26" s="47">
        <v>5</v>
      </c>
      <c r="C26" s="51" t="s">
        <v>407</v>
      </c>
      <c r="D26" s="231"/>
      <c r="E26" s="530"/>
      <c r="F26" s="232"/>
      <c r="G26" s="488"/>
    </row>
    <row r="27" spans="1:7" ht="18.75">
      <c r="A27" s="489"/>
      <c r="B27" s="227"/>
      <c r="C27" s="228"/>
      <c r="D27" s="225" t="s">
        <v>402</v>
      </c>
      <c r="E27" s="531">
        <v>18.55</v>
      </c>
      <c r="F27" s="226"/>
      <c r="G27" s="490">
        <f>E27*F27</f>
        <v>0</v>
      </c>
    </row>
    <row r="28" spans="1:7" ht="15.75">
      <c r="A28" s="486"/>
      <c r="D28" s="231"/>
      <c r="E28" s="530"/>
      <c r="F28" s="232"/>
      <c r="G28" s="488"/>
    </row>
    <row r="29" spans="1:7" ht="60.75" customHeight="1">
      <c r="A29" s="486" t="s">
        <v>15</v>
      </c>
      <c r="B29" s="47">
        <v>6</v>
      </c>
      <c r="C29" s="51" t="s">
        <v>777</v>
      </c>
      <c r="D29" s="231"/>
      <c r="E29" s="530"/>
      <c r="F29" s="232"/>
      <c r="G29" s="488"/>
    </row>
    <row r="30" spans="1:7" ht="18.75">
      <c r="A30" s="489"/>
      <c r="B30" s="227"/>
      <c r="C30" s="228"/>
      <c r="D30" s="225" t="s">
        <v>402</v>
      </c>
      <c r="E30" s="531">
        <v>15.17</v>
      </c>
      <c r="F30" s="226"/>
      <c r="G30" s="490">
        <f>E30*F30</f>
        <v>0</v>
      </c>
    </row>
    <row r="31" spans="1:7" ht="15.75">
      <c r="A31" s="743" t="s">
        <v>122</v>
      </c>
      <c r="B31" s="744"/>
      <c r="C31" s="744"/>
      <c r="D31" s="744"/>
      <c r="E31" s="744"/>
      <c r="F31" s="745"/>
      <c r="G31" s="491">
        <f>SUM(G15:G30)</f>
        <v>0</v>
      </c>
    </row>
    <row r="32" spans="1:7" ht="15.75">
      <c r="A32" s="492"/>
      <c r="D32" s="65"/>
      <c r="E32" s="52"/>
      <c r="F32" s="52"/>
      <c r="G32" s="493"/>
    </row>
    <row r="33" spans="1:7" ht="15.75">
      <c r="A33" s="484" t="s">
        <v>16</v>
      </c>
      <c r="B33" s="212"/>
      <c r="C33" s="222" t="s">
        <v>123</v>
      </c>
      <c r="D33" s="224"/>
      <c r="E33" s="223"/>
      <c r="F33" s="223"/>
      <c r="G33" s="494"/>
    </row>
    <row r="34" spans="1:7" ht="39.75" customHeight="1">
      <c r="A34" s="486" t="s">
        <v>16</v>
      </c>
      <c r="B34" s="47">
        <v>1</v>
      </c>
      <c r="C34" s="51" t="s">
        <v>379</v>
      </c>
      <c r="D34" s="229"/>
      <c r="E34" s="230"/>
      <c r="F34" s="230"/>
      <c r="G34" s="487"/>
    </row>
    <row r="35" spans="1:7" ht="57" customHeight="1">
      <c r="A35" s="492"/>
      <c r="C35" s="51" t="s">
        <v>380</v>
      </c>
      <c r="D35" s="231"/>
      <c r="E35" s="232"/>
      <c r="F35" s="232"/>
      <c r="G35" s="488"/>
    </row>
    <row r="36" spans="1:7" ht="84.75" customHeight="1">
      <c r="A36" s="492"/>
      <c r="C36" s="51" t="s">
        <v>381</v>
      </c>
      <c r="D36" s="231"/>
      <c r="E36" s="232"/>
      <c r="F36" s="232"/>
      <c r="G36" s="488"/>
    </row>
    <row r="37" spans="1:7" ht="15.75" customHeight="1">
      <c r="A37" s="495"/>
      <c r="B37" s="227"/>
      <c r="C37" s="228"/>
      <c r="D37" s="236" t="s">
        <v>124</v>
      </c>
      <c r="E37" s="226">
        <v>1</v>
      </c>
      <c r="F37" s="226"/>
      <c r="G37" s="490">
        <f>E37*F37</f>
        <v>0</v>
      </c>
    </row>
    <row r="38" spans="1:7" ht="15.75">
      <c r="A38" s="492"/>
      <c r="D38" s="231"/>
      <c r="E38" s="232"/>
      <c r="F38" s="232"/>
      <c r="G38" s="488"/>
    </row>
    <row r="39" spans="1:7" ht="38.25" customHeight="1">
      <c r="A39" s="486" t="s">
        <v>16</v>
      </c>
      <c r="B39" s="47">
        <v>2</v>
      </c>
      <c r="C39" s="51" t="s">
        <v>400</v>
      </c>
      <c r="D39" s="231"/>
      <c r="E39" s="232"/>
      <c r="F39" s="232"/>
      <c r="G39" s="488"/>
    </row>
    <row r="40" spans="1:7" ht="15.75" customHeight="1">
      <c r="A40" s="489"/>
      <c r="B40" s="227"/>
      <c r="C40" s="228"/>
      <c r="D40" s="225" t="s">
        <v>402</v>
      </c>
      <c r="E40" s="226">
        <v>0.8</v>
      </c>
      <c r="F40" s="226"/>
      <c r="G40" s="490">
        <f>E40*F40</f>
        <v>0</v>
      </c>
    </row>
    <row r="41" spans="1:7" ht="15.75">
      <c r="A41" s="486"/>
      <c r="D41" s="231"/>
      <c r="E41" s="232"/>
      <c r="F41" s="232"/>
      <c r="G41" s="488"/>
    </row>
    <row r="42" spans="1:7" ht="53.25" customHeight="1">
      <c r="A42" s="486" t="s">
        <v>16</v>
      </c>
      <c r="B42" s="56" t="s">
        <v>125</v>
      </c>
      <c r="C42" s="51" t="s">
        <v>408</v>
      </c>
      <c r="D42" s="237"/>
      <c r="E42" s="265"/>
      <c r="F42" s="265"/>
      <c r="G42" s="496"/>
    </row>
    <row r="43" spans="1:7" ht="15.75">
      <c r="A43" s="489"/>
      <c r="B43" s="234"/>
      <c r="C43" s="228"/>
      <c r="D43" s="236" t="s">
        <v>124</v>
      </c>
      <c r="E43" s="226">
        <v>1</v>
      </c>
      <c r="F43" s="226"/>
      <c r="G43" s="490">
        <f>+E43*F43</f>
        <v>0</v>
      </c>
    </row>
    <row r="44" spans="1:7" ht="15.75">
      <c r="A44" s="486"/>
      <c r="B44" s="56"/>
      <c r="D44" s="238"/>
      <c r="E44" s="232"/>
      <c r="F44" s="232"/>
      <c r="G44" s="488"/>
    </row>
    <row r="45" spans="1:7" ht="84.75" customHeight="1">
      <c r="A45" s="486" t="s">
        <v>16</v>
      </c>
      <c r="B45" s="56" t="s">
        <v>126</v>
      </c>
      <c r="C45" s="57" t="s">
        <v>415</v>
      </c>
      <c r="D45" s="237"/>
      <c r="E45" s="265"/>
      <c r="F45" s="265"/>
      <c r="G45" s="496"/>
    </row>
    <row r="46" spans="1:7" ht="15.75" customHeight="1">
      <c r="A46" s="489"/>
      <c r="B46" s="234"/>
      <c r="C46" s="235"/>
      <c r="D46" s="236" t="s">
        <v>124</v>
      </c>
      <c r="E46" s="226">
        <v>1</v>
      </c>
      <c r="F46" s="226"/>
      <c r="G46" s="490">
        <f>+E46*F46</f>
        <v>0</v>
      </c>
    </row>
    <row r="47" spans="1:7" ht="15.75">
      <c r="A47" s="743" t="s">
        <v>127</v>
      </c>
      <c r="B47" s="744"/>
      <c r="C47" s="744"/>
      <c r="D47" s="744"/>
      <c r="E47" s="744"/>
      <c r="F47" s="745"/>
      <c r="G47" s="491">
        <f>SUM(G33:G46)</f>
        <v>0</v>
      </c>
    </row>
    <row r="48" spans="1:7" ht="15.75">
      <c r="A48" s="492"/>
      <c r="B48" s="53"/>
      <c r="C48" s="54"/>
      <c r="D48" s="65"/>
      <c r="E48" s="52"/>
      <c r="F48" s="52"/>
      <c r="G48" s="493"/>
    </row>
    <row r="49" spans="1:7" ht="15.75">
      <c r="A49" s="484" t="s">
        <v>12</v>
      </c>
      <c r="B49" s="212"/>
      <c r="C49" s="222" t="s">
        <v>128</v>
      </c>
      <c r="D49" s="216"/>
      <c r="E49" s="217"/>
      <c r="F49" s="223"/>
      <c r="G49" s="494"/>
    </row>
    <row r="50" spans="1:7" ht="31.5">
      <c r="A50" s="486" t="s">
        <v>12</v>
      </c>
      <c r="B50" s="47">
        <v>1</v>
      </c>
      <c r="C50" s="51" t="s">
        <v>129</v>
      </c>
      <c r="D50" s="229"/>
      <c r="E50" s="230"/>
      <c r="F50" s="243"/>
      <c r="G50" s="497"/>
    </row>
    <row r="51" spans="1:7" ht="15.75">
      <c r="A51" s="486"/>
      <c r="C51" s="51" t="s">
        <v>409</v>
      </c>
      <c r="D51" s="231"/>
      <c r="E51" s="232"/>
      <c r="F51" s="244"/>
      <c r="G51" s="498"/>
    </row>
    <row r="52" spans="1:7" ht="15.75" customHeight="1">
      <c r="A52" s="489"/>
      <c r="B52" s="227"/>
      <c r="C52" s="228"/>
      <c r="D52" s="236" t="s">
        <v>124</v>
      </c>
      <c r="E52" s="226">
        <v>1</v>
      </c>
      <c r="F52" s="226"/>
      <c r="G52" s="490">
        <f>E52*F52</f>
        <v>0</v>
      </c>
    </row>
    <row r="53" spans="1:7" ht="15.75">
      <c r="A53" s="492"/>
      <c r="B53" s="53"/>
      <c r="C53" s="54"/>
      <c r="D53" s="245"/>
      <c r="E53" s="244"/>
      <c r="F53" s="244"/>
      <c r="G53" s="498"/>
    </row>
    <row r="54" spans="1:7" ht="47.25">
      <c r="A54" s="486" t="s">
        <v>12</v>
      </c>
      <c r="B54" s="47">
        <v>2</v>
      </c>
      <c r="C54" s="51" t="s">
        <v>130</v>
      </c>
      <c r="D54" s="231"/>
      <c r="E54" s="532"/>
      <c r="F54" s="532"/>
      <c r="G54" s="498"/>
    </row>
    <row r="55" spans="1:7" ht="84" customHeight="1">
      <c r="A55" s="486"/>
      <c r="C55" s="51" t="s">
        <v>410</v>
      </c>
      <c r="D55" s="231"/>
      <c r="E55" s="532"/>
      <c r="F55" s="532"/>
      <c r="G55" s="498"/>
    </row>
    <row r="56" spans="1:7" ht="15.75">
      <c r="A56" s="486"/>
      <c r="C56" s="51" t="s">
        <v>131</v>
      </c>
      <c r="D56" s="231"/>
      <c r="E56" s="532"/>
      <c r="F56" s="532"/>
      <c r="G56" s="498"/>
    </row>
    <row r="57" spans="1:7" ht="15.75">
      <c r="A57" s="489"/>
      <c r="B57" s="227"/>
      <c r="C57" s="228" t="s">
        <v>132</v>
      </c>
      <c r="D57" s="225" t="s">
        <v>133</v>
      </c>
      <c r="E57" s="531">
        <v>48</v>
      </c>
      <c r="F57" s="531"/>
      <c r="G57" s="490">
        <f>E57*F57</f>
        <v>0</v>
      </c>
    </row>
    <row r="58" spans="1:7" ht="15.75">
      <c r="A58" s="489"/>
      <c r="B58" s="227"/>
      <c r="C58" s="228" t="s">
        <v>134</v>
      </c>
      <c r="D58" s="225" t="s">
        <v>133</v>
      </c>
      <c r="E58" s="531">
        <v>47</v>
      </c>
      <c r="F58" s="531"/>
      <c r="G58" s="490">
        <f>E58*F58</f>
        <v>0</v>
      </c>
    </row>
    <row r="59" spans="1:7" ht="15.75">
      <c r="A59" s="489"/>
      <c r="B59" s="227"/>
      <c r="C59" s="228" t="s">
        <v>135</v>
      </c>
      <c r="D59" s="225" t="s">
        <v>133</v>
      </c>
      <c r="E59" s="531">
        <v>45</v>
      </c>
      <c r="F59" s="531"/>
      <c r="G59" s="490">
        <f>E59*F59</f>
        <v>0</v>
      </c>
    </row>
    <row r="60" spans="1:7" ht="15.75">
      <c r="A60" s="489"/>
      <c r="B60" s="227"/>
      <c r="C60" s="228" t="s">
        <v>136</v>
      </c>
      <c r="D60" s="225" t="s">
        <v>133</v>
      </c>
      <c r="E60" s="531">
        <v>12</v>
      </c>
      <c r="F60" s="531"/>
      <c r="G60" s="490">
        <f>E60*F60</f>
        <v>0</v>
      </c>
    </row>
    <row r="61" spans="1:7" ht="15.75">
      <c r="A61" s="492"/>
      <c r="B61" s="53"/>
      <c r="C61" s="54"/>
      <c r="D61" s="245"/>
      <c r="E61" s="532"/>
      <c r="F61" s="530"/>
      <c r="G61" s="498"/>
    </row>
    <row r="62" spans="1:7" ht="47.25">
      <c r="A62" s="486" t="s">
        <v>12</v>
      </c>
      <c r="B62" s="47">
        <v>3</v>
      </c>
      <c r="C62" s="51" t="s">
        <v>137</v>
      </c>
      <c r="D62" s="231"/>
      <c r="E62" s="530"/>
      <c r="F62" s="532"/>
      <c r="G62" s="498"/>
    </row>
    <row r="63" spans="1:7" ht="15.75">
      <c r="A63" s="489"/>
      <c r="B63" s="227"/>
      <c r="C63" s="228" t="s">
        <v>138</v>
      </c>
      <c r="D63" s="225" t="s">
        <v>133</v>
      </c>
      <c r="E63" s="531">
        <v>60</v>
      </c>
      <c r="F63" s="531"/>
      <c r="G63" s="490">
        <f>E63*F63</f>
        <v>0</v>
      </c>
    </row>
    <row r="64" spans="1:7" ht="15.75">
      <c r="A64" s="489"/>
      <c r="B64" s="227"/>
      <c r="C64" s="228" t="s">
        <v>139</v>
      </c>
      <c r="D64" s="225" t="s">
        <v>133</v>
      </c>
      <c r="E64" s="531">
        <v>50</v>
      </c>
      <c r="F64" s="531"/>
      <c r="G64" s="490">
        <f>E64*F64</f>
        <v>0</v>
      </c>
    </row>
    <row r="65" spans="1:7" ht="15.75">
      <c r="A65" s="489"/>
      <c r="B65" s="227"/>
      <c r="C65" s="228" t="s">
        <v>140</v>
      </c>
      <c r="D65" s="225" t="s">
        <v>133</v>
      </c>
      <c r="E65" s="531">
        <v>41</v>
      </c>
      <c r="F65" s="531"/>
      <c r="G65" s="490">
        <f>E65*F65</f>
        <v>0</v>
      </c>
    </row>
    <row r="66" spans="1:7" ht="15.75">
      <c r="A66" s="489"/>
      <c r="B66" s="227"/>
      <c r="C66" s="228" t="s">
        <v>141</v>
      </c>
      <c r="D66" s="225" t="s">
        <v>133</v>
      </c>
      <c r="E66" s="531">
        <v>36</v>
      </c>
      <c r="F66" s="531"/>
      <c r="G66" s="490">
        <f>E66*F66</f>
        <v>0</v>
      </c>
    </row>
    <row r="67" spans="1:7" ht="15.75">
      <c r="A67" s="489"/>
      <c r="B67" s="227"/>
      <c r="C67" s="228" t="s">
        <v>142</v>
      </c>
      <c r="D67" s="225" t="s">
        <v>133</v>
      </c>
      <c r="E67" s="531">
        <v>29</v>
      </c>
      <c r="F67" s="531"/>
      <c r="G67" s="490">
        <f>E67*F67</f>
        <v>0</v>
      </c>
    </row>
    <row r="68" spans="1:7" ht="47.25" hidden="1">
      <c r="A68" s="492" t="s">
        <v>12</v>
      </c>
      <c r="B68" s="53">
        <v>4</v>
      </c>
      <c r="C68" s="54" t="s">
        <v>143</v>
      </c>
      <c r="D68" s="245"/>
      <c r="E68" s="532"/>
      <c r="F68" s="532"/>
      <c r="G68" s="488"/>
    </row>
    <row r="69" spans="1:7" ht="15.75" hidden="1">
      <c r="A69" s="492"/>
      <c r="B69" s="53"/>
      <c r="C69" s="54" t="s">
        <v>144</v>
      </c>
      <c r="D69" s="245"/>
      <c r="E69" s="532"/>
      <c r="F69" s="532"/>
      <c r="G69" s="488"/>
    </row>
    <row r="70" spans="1:7" ht="15.75" hidden="1">
      <c r="A70" s="492"/>
      <c r="B70" s="53"/>
      <c r="C70" s="54" t="s">
        <v>145</v>
      </c>
      <c r="D70" s="245"/>
      <c r="E70" s="532"/>
      <c r="F70" s="532"/>
      <c r="G70" s="488"/>
    </row>
    <row r="71" spans="1:7" ht="15.75" hidden="1">
      <c r="A71" s="492"/>
      <c r="B71" s="53"/>
      <c r="C71" s="54"/>
      <c r="D71" s="245"/>
      <c r="E71" s="532"/>
      <c r="F71" s="532"/>
      <c r="G71" s="488"/>
    </row>
    <row r="72" spans="1:7" ht="78.75" hidden="1">
      <c r="A72" s="492" t="s">
        <v>12</v>
      </c>
      <c r="B72" s="53">
        <v>5</v>
      </c>
      <c r="C72" s="54" t="s">
        <v>146</v>
      </c>
      <c r="D72" s="245"/>
      <c r="E72" s="532"/>
      <c r="F72" s="532"/>
      <c r="G72" s="488"/>
    </row>
    <row r="73" spans="1:7" ht="15.75" hidden="1">
      <c r="A73" s="492"/>
      <c r="B73" s="53"/>
      <c r="C73" s="54"/>
      <c r="D73" s="245"/>
      <c r="E73" s="532"/>
      <c r="F73" s="532"/>
      <c r="G73" s="488"/>
    </row>
    <row r="74" spans="1:7" ht="15.75" hidden="1">
      <c r="A74" s="492"/>
      <c r="B74" s="53"/>
      <c r="C74" s="54"/>
      <c r="D74" s="245"/>
      <c r="E74" s="532"/>
      <c r="F74" s="532"/>
      <c r="G74" s="488"/>
    </row>
    <row r="75" spans="1:7" ht="31.5" hidden="1">
      <c r="A75" s="492" t="s">
        <v>12</v>
      </c>
      <c r="B75" s="53">
        <v>6</v>
      </c>
      <c r="C75" s="54" t="s">
        <v>147</v>
      </c>
      <c r="D75" s="245"/>
      <c r="E75" s="532"/>
      <c r="F75" s="532"/>
      <c r="G75" s="488"/>
    </row>
    <row r="76" spans="1:7" ht="18.75" hidden="1">
      <c r="A76" s="492"/>
      <c r="B76" s="53"/>
      <c r="C76" s="54" t="s">
        <v>212</v>
      </c>
      <c r="D76" s="245"/>
      <c r="E76" s="532"/>
      <c r="F76" s="532"/>
      <c r="G76" s="488"/>
    </row>
    <row r="77" spans="1:7" ht="15.75" hidden="1">
      <c r="A77" s="492"/>
      <c r="B77" s="53"/>
      <c r="C77" s="54"/>
      <c r="D77" s="245"/>
      <c r="E77" s="532"/>
      <c r="F77" s="532"/>
      <c r="G77" s="488"/>
    </row>
    <row r="78" spans="1:7" ht="15.75">
      <c r="A78" s="492"/>
      <c r="B78" s="53"/>
      <c r="C78" s="54"/>
      <c r="D78" s="245"/>
      <c r="E78" s="532"/>
      <c r="F78" s="532"/>
      <c r="G78" s="488"/>
    </row>
    <row r="79" spans="1:7" ht="31.5">
      <c r="A79" s="486" t="s">
        <v>12</v>
      </c>
      <c r="B79" s="47">
        <v>4</v>
      </c>
      <c r="C79" s="51" t="s">
        <v>148</v>
      </c>
      <c r="D79" s="231"/>
      <c r="E79" s="530"/>
      <c r="F79" s="530"/>
      <c r="G79" s="488"/>
    </row>
    <row r="80" spans="1:7" ht="15.75" customHeight="1">
      <c r="A80" s="489"/>
      <c r="B80" s="227"/>
      <c r="C80" s="228" t="s">
        <v>149</v>
      </c>
      <c r="D80" s="236" t="s">
        <v>124</v>
      </c>
      <c r="E80" s="531">
        <v>1</v>
      </c>
      <c r="F80" s="531"/>
      <c r="G80" s="490">
        <f>E80*F80</f>
        <v>0</v>
      </c>
    </row>
    <row r="81" spans="1:7" ht="18.75" hidden="1">
      <c r="A81" s="486"/>
      <c r="C81" s="51" t="s">
        <v>213</v>
      </c>
      <c r="D81" s="238" t="s">
        <v>8</v>
      </c>
      <c r="E81" s="530">
        <v>1</v>
      </c>
      <c r="F81" s="530"/>
      <c r="G81" s="498">
        <f>E81*F81</f>
        <v>0</v>
      </c>
    </row>
    <row r="82" spans="1:7" ht="15.75" hidden="1">
      <c r="A82" s="486"/>
      <c r="D82" s="238" t="s">
        <v>8</v>
      </c>
      <c r="E82" s="530">
        <v>1</v>
      </c>
      <c r="F82" s="530"/>
      <c r="G82" s="498"/>
    </row>
    <row r="83" spans="1:7" ht="47.25" hidden="1">
      <c r="A83" s="486" t="s">
        <v>12</v>
      </c>
      <c r="B83" s="47">
        <v>8</v>
      </c>
      <c r="C83" s="51" t="s">
        <v>150</v>
      </c>
      <c r="D83" s="238" t="s">
        <v>8</v>
      </c>
      <c r="E83" s="530">
        <v>1</v>
      </c>
      <c r="F83" s="530"/>
      <c r="G83" s="498"/>
    </row>
    <row r="84" spans="1:7" ht="15.75" hidden="1">
      <c r="A84" s="486"/>
      <c r="C84" s="51" t="s">
        <v>151</v>
      </c>
      <c r="D84" s="238" t="s">
        <v>8</v>
      </c>
      <c r="E84" s="530">
        <v>1</v>
      </c>
      <c r="F84" s="530"/>
      <c r="G84" s="498">
        <f>E84*F84</f>
        <v>0</v>
      </c>
    </row>
    <row r="85" spans="1:7" ht="15.75" hidden="1">
      <c r="A85" s="486"/>
      <c r="D85" s="238" t="s">
        <v>8</v>
      </c>
      <c r="E85" s="530">
        <v>1</v>
      </c>
      <c r="F85" s="530"/>
      <c r="G85" s="498"/>
    </row>
    <row r="86" spans="1:7" ht="47.25" hidden="1">
      <c r="A86" s="486" t="s">
        <v>12</v>
      </c>
      <c r="B86" s="47">
        <v>9</v>
      </c>
      <c r="C86" s="51" t="s">
        <v>152</v>
      </c>
      <c r="D86" s="238" t="s">
        <v>8</v>
      </c>
      <c r="E86" s="530">
        <v>1</v>
      </c>
      <c r="F86" s="530"/>
      <c r="G86" s="498"/>
    </row>
    <row r="87" spans="1:7" ht="15.75" hidden="1">
      <c r="A87" s="486"/>
      <c r="C87" s="51" t="s">
        <v>151</v>
      </c>
      <c r="D87" s="238" t="s">
        <v>8</v>
      </c>
      <c r="E87" s="530">
        <v>1</v>
      </c>
      <c r="F87" s="530"/>
      <c r="G87" s="498">
        <f>E87*F87</f>
        <v>0</v>
      </c>
    </row>
    <row r="88" spans="1:7" ht="15.75" hidden="1">
      <c r="A88" s="486"/>
      <c r="D88" s="238" t="s">
        <v>8</v>
      </c>
      <c r="E88" s="530">
        <v>1</v>
      </c>
      <c r="F88" s="530"/>
      <c r="G88" s="498"/>
    </row>
    <row r="89" spans="1:7" ht="47.25" hidden="1">
      <c r="A89" s="486" t="s">
        <v>12</v>
      </c>
      <c r="B89" s="47">
        <v>10</v>
      </c>
      <c r="C89" s="51" t="s">
        <v>153</v>
      </c>
      <c r="D89" s="238" t="s">
        <v>8</v>
      </c>
      <c r="E89" s="530">
        <v>1</v>
      </c>
      <c r="F89" s="530"/>
      <c r="G89" s="498"/>
    </row>
    <row r="90" spans="1:7" ht="15.75" hidden="1">
      <c r="A90" s="486"/>
      <c r="C90" s="51" t="s">
        <v>151</v>
      </c>
      <c r="D90" s="238" t="s">
        <v>8</v>
      </c>
      <c r="E90" s="530">
        <v>1</v>
      </c>
      <c r="F90" s="530"/>
      <c r="G90" s="498">
        <f>E90*F90</f>
        <v>0</v>
      </c>
    </row>
    <row r="91" spans="1:7" ht="15.75" customHeight="1">
      <c r="A91" s="489"/>
      <c r="B91" s="239"/>
      <c r="C91" s="228" t="s">
        <v>154</v>
      </c>
      <c r="D91" s="236" t="s">
        <v>124</v>
      </c>
      <c r="E91" s="531">
        <v>1</v>
      </c>
      <c r="F91" s="531"/>
      <c r="G91" s="490">
        <f>E91*F91</f>
        <v>0</v>
      </c>
    </row>
    <row r="92" spans="1:7" ht="15.75">
      <c r="A92" s="492"/>
      <c r="B92" s="53"/>
      <c r="C92" s="54"/>
      <c r="D92" s="245"/>
      <c r="E92" s="532"/>
      <c r="F92" s="532"/>
      <c r="G92" s="498"/>
    </row>
    <row r="93" spans="1:7" ht="47.25" hidden="1">
      <c r="A93" s="492" t="s">
        <v>12</v>
      </c>
      <c r="B93" s="53">
        <v>11</v>
      </c>
      <c r="C93" s="54" t="s">
        <v>155</v>
      </c>
      <c r="D93" s="245"/>
      <c r="E93" s="532"/>
      <c r="F93" s="532"/>
      <c r="G93" s="498"/>
    </row>
    <row r="94" spans="1:7" ht="15.75" hidden="1">
      <c r="A94" s="492"/>
      <c r="B94" s="53"/>
      <c r="C94" s="54" t="s">
        <v>151</v>
      </c>
      <c r="D94" s="245" t="s">
        <v>88</v>
      </c>
      <c r="E94" s="532"/>
      <c r="F94" s="532"/>
      <c r="G94" s="498">
        <f>E94*F94</f>
        <v>0</v>
      </c>
    </row>
    <row r="95" spans="1:7" ht="15.75" hidden="1">
      <c r="A95" s="492"/>
      <c r="B95" s="53"/>
      <c r="C95" s="54"/>
      <c r="D95" s="245"/>
      <c r="E95" s="532"/>
      <c r="F95" s="532"/>
      <c r="G95" s="498"/>
    </row>
    <row r="96" spans="1:7" ht="31.5">
      <c r="A96" s="486" t="s">
        <v>12</v>
      </c>
      <c r="B96" s="47">
        <v>5</v>
      </c>
      <c r="C96" s="51" t="s">
        <v>156</v>
      </c>
      <c r="D96" s="245"/>
      <c r="E96" s="532"/>
      <c r="F96" s="532"/>
      <c r="G96" s="498"/>
    </row>
    <row r="97" spans="1:7" ht="15.75" customHeight="1">
      <c r="A97" s="495"/>
      <c r="B97" s="233"/>
      <c r="C97" s="228" t="s">
        <v>157</v>
      </c>
      <c r="D97" s="225" t="s">
        <v>124</v>
      </c>
      <c r="E97" s="533">
        <v>1</v>
      </c>
      <c r="F97" s="424"/>
      <c r="G97" s="490">
        <f>E97*F97</f>
        <v>0</v>
      </c>
    </row>
    <row r="98" spans="1:7" ht="15.75" customHeight="1">
      <c r="A98" s="495"/>
      <c r="B98" s="233"/>
      <c r="C98" s="228" t="s">
        <v>158</v>
      </c>
      <c r="D98" s="225" t="s">
        <v>124</v>
      </c>
      <c r="E98" s="533">
        <v>1</v>
      </c>
      <c r="F98" s="424"/>
      <c r="G98" s="490">
        <f>E98*F98</f>
        <v>0</v>
      </c>
    </row>
    <row r="99" spans="1:7" ht="15.75">
      <c r="A99" s="492"/>
      <c r="B99" s="53"/>
      <c r="D99" s="231"/>
      <c r="E99" s="534"/>
      <c r="F99" s="535"/>
      <c r="G99" s="488"/>
    </row>
    <row r="100" spans="1:7" ht="47.25">
      <c r="A100" s="486" t="s">
        <v>12</v>
      </c>
      <c r="B100" s="47">
        <v>6</v>
      </c>
      <c r="C100" s="51" t="s">
        <v>159</v>
      </c>
      <c r="D100" s="231"/>
      <c r="E100" s="534"/>
      <c r="F100" s="535"/>
      <c r="G100" s="488"/>
    </row>
    <row r="101" spans="1:7" ht="15.75" customHeight="1">
      <c r="A101" s="489"/>
      <c r="B101" s="240"/>
      <c r="C101" s="228" t="s">
        <v>160</v>
      </c>
      <c r="D101" s="225" t="s">
        <v>124</v>
      </c>
      <c r="E101" s="533">
        <v>2</v>
      </c>
      <c r="F101" s="424"/>
      <c r="G101" s="490">
        <f>E101*F101</f>
        <v>0</v>
      </c>
    </row>
    <row r="102" spans="1:7" ht="15.75" customHeight="1">
      <c r="A102" s="489"/>
      <c r="B102" s="240"/>
      <c r="C102" s="228" t="s">
        <v>161</v>
      </c>
      <c r="D102" s="225" t="s">
        <v>124</v>
      </c>
      <c r="E102" s="533">
        <v>2</v>
      </c>
      <c r="F102" s="424"/>
      <c r="G102" s="490">
        <f>E102*F102</f>
        <v>0</v>
      </c>
    </row>
    <row r="103" spans="1:7" ht="15.75">
      <c r="A103" s="486"/>
      <c r="D103" s="231"/>
      <c r="E103" s="534"/>
      <c r="F103" s="535"/>
      <c r="G103" s="488"/>
    </row>
    <row r="104" spans="1:7" ht="47.25">
      <c r="A104" s="486" t="s">
        <v>12</v>
      </c>
      <c r="B104" s="47">
        <v>7</v>
      </c>
      <c r="C104" s="51" t="s">
        <v>411</v>
      </c>
      <c r="D104" s="231"/>
      <c r="E104" s="534"/>
      <c r="F104" s="535"/>
      <c r="G104" s="488"/>
    </row>
    <row r="105" spans="1:7" ht="15.75" customHeight="1">
      <c r="A105" s="489"/>
      <c r="B105" s="240"/>
      <c r="C105" s="228" t="s">
        <v>160</v>
      </c>
      <c r="D105" s="225" t="s">
        <v>124</v>
      </c>
      <c r="E105" s="533">
        <v>1</v>
      </c>
      <c r="F105" s="424"/>
      <c r="G105" s="490">
        <f>E105*F105</f>
        <v>0</v>
      </c>
    </row>
    <row r="106" spans="1:7" ht="15.75" customHeight="1">
      <c r="A106" s="489"/>
      <c r="B106" s="240"/>
      <c r="C106" s="228" t="s">
        <v>161</v>
      </c>
      <c r="D106" s="225" t="s">
        <v>124</v>
      </c>
      <c r="E106" s="533">
        <v>1</v>
      </c>
      <c r="F106" s="424"/>
      <c r="G106" s="490">
        <f>E106*F106</f>
        <v>0</v>
      </c>
    </row>
    <row r="107" spans="1:7" ht="15.75">
      <c r="A107" s="486"/>
      <c r="B107" s="60"/>
      <c r="D107" s="231"/>
      <c r="E107" s="534"/>
      <c r="F107" s="535"/>
      <c r="G107" s="488"/>
    </row>
    <row r="108" spans="1:7" ht="47.25">
      <c r="A108" s="486" t="s">
        <v>12</v>
      </c>
      <c r="B108" s="47">
        <v>8</v>
      </c>
      <c r="C108" s="51" t="s">
        <v>412</v>
      </c>
      <c r="D108" s="231"/>
      <c r="E108" s="534"/>
      <c r="F108" s="535"/>
      <c r="G108" s="488"/>
    </row>
    <row r="109" spans="1:7" ht="15.75" customHeight="1">
      <c r="A109" s="489"/>
      <c r="B109" s="240"/>
      <c r="C109" s="228" t="s">
        <v>160</v>
      </c>
      <c r="D109" s="225" t="s">
        <v>124</v>
      </c>
      <c r="E109" s="533">
        <v>1</v>
      </c>
      <c r="F109" s="424"/>
      <c r="G109" s="490">
        <f>E109*F109</f>
        <v>0</v>
      </c>
    </row>
    <row r="110" spans="1:7" ht="15.75" customHeight="1">
      <c r="A110" s="495"/>
      <c r="B110" s="240"/>
      <c r="C110" s="228" t="s">
        <v>161</v>
      </c>
      <c r="D110" s="225" t="s">
        <v>124</v>
      </c>
      <c r="E110" s="533">
        <v>1</v>
      </c>
      <c r="F110" s="424"/>
      <c r="G110" s="490">
        <f>E110*F110</f>
        <v>0</v>
      </c>
    </row>
    <row r="111" spans="1:7" ht="15.75">
      <c r="A111" s="492"/>
      <c r="B111" s="60"/>
      <c r="D111" s="231"/>
      <c r="E111" s="534"/>
      <c r="F111" s="535"/>
      <c r="G111" s="488"/>
    </row>
    <row r="112" spans="1:7" ht="31.5">
      <c r="A112" s="486" t="s">
        <v>12</v>
      </c>
      <c r="B112" s="47">
        <v>9</v>
      </c>
      <c r="C112" s="61" t="s">
        <v>418</v>
      </c>
      <c r="D112" s="237"/>
      <c r="E112" s="536"/>
      <c r="F112" s="536"/>
      <c r="G112" s="496"/>
    </row>
    <row r="113" spans="1:7" ht="15.75" customHeight="1">
      <c r="A113" s="489"/>
      <c r="B113" s="227"/>
      <c r="C113" s="241"/>
      <c r="D113" s="225" t="s">
        <v>124</v>
      </c>
      <c r="E113" s="531">
        <v>31</v>
      </c>
      <c r="F113" s="531"/>
      <c r="G113" s="490">
        <f>E113*F113</f>
        <v>0</v>
      </c>
    </row>
    <row r="114" spans="1:7" ht="15.75">
      <c r="A114" s="492"/>
      <c r="B114" s="60"/>
      <c r="D114" s="231"/>
      <c r="E114" s="534"/>
      <c r="F114" s="535"/>
      <c r="G114" s="488"/>
    </row>
    <row r="115" spans="1:7" ht="47.25">
      <c r="A115" s="486" t="s">
        <v>12</v>
      </c>
      <c r="B115" s="47">
        <v>10</v>
      </c>
      <c r="C115" s="61" t="s">
        <v>417</v>
      </c>
      <c r="D115" s="237"/>
      <c r="E115" s="536"/>
      <c r="F115" s="536"/>
      <c r="G115" s="496"/>
    </row>
    <row r="116" spans="1:7" ht="15.75" customHeight="1">
      <c r="A116" s="489"/>
      <c r="B116" s="227"/>
      <c r="C116" s="241"/>
      <c r="D116" s="225" t="s">
        <v>124</v>
      </c>
      <c r="E116" s="531">
        <v>23</v>
      </c>
      <c r="F116" s="531"/>
      <c r="G116" s="490">
        <f>E116*F116</f>
        <v>0</v>
      </c>
    </row>
    <row r="117" spans="1:7" ht="15.75">
      <c r="A117" s="492"/>
      <c r="B117" s="60"/>
      <c r="D117" s="231"/>
      <c r="E117" s="534"/>
      <c r="F117" s="535"/>
      <c r="G117" s="488"/>
    </row>
    <row r="118" spans="1:7" ht="31.5">
      <c r="A118" s="486" t="s">
        <v>12</v>
      </c>
      <c r="B118" s="47">
        <v>11</v>
      </c>
      <c r="C118" s="61" t="s">
        <v>416</v>
      </c>
      <c r="D118" s="237"/>
      <c r="E118" s="536"/>
      <c r="F118" s="536"/>
      <c r="G118" s="496"/>
    </row>
    <row r="119" spans="1:7" ht="15.75" customHeight="1">
      <c r="A119" s="489"/>
      <c r="B119" s="227"/>
      <c r="C119" s="241"/>
      <c r="D119" s="225" t="s">
        <v>124</v>
      </c>
      <c r="E119" s="531">
        <v>4</v>
      </c>
      <c r="F119" s="531"/>
      <c r="G119" s="490">
        <f>E119*F119</f>
        <v>0</v>
      </c>
    </row>
    <row r="120" spans="1:7" ht="15.75">
      <c r="A120" s="492"/>
      <c r="B120" s="60"/>
      <c r="D120" s="231"/>
      <c r="E120" s="534"/>
      <c r="F120" s="535"/>
      <c r="G120" s="488"/>
    </row>
    <row r="121" spans="1:7" ht="15.75" customHeight="1">
      <c r="A121" s="486" t="s">
        <v>12</v>
      </c>
      <c r="B121" s="47">
        <v>12</v>
      </c>
      <c r="C121" s="51" t="s">
        <v>162</v>
      </c>
      <c r="D121" s="237"/>
      <c r="E121" s="536"/>
      <c r="F121" s="536"/>
      <c r="G121" s="496"/>
    </row>
    <row r="122" spans="1:7" ht="15.75" customHeight="1">
      <c r="A122" s="489"/>
      <c r="B122" s="227"/>
      <c r="C122" s="228"/>
      <c r="D122" s="225" t="s">
        <v>124</v>
      </c>
      <c r="E122" s="531">
        <v>2</v>
      </c>
      <c r="F122" s="531"/>
      <c r="G122" s="490">
        <f>E122*F122</f>
        <v>0</v>
      </c>
    </row>
    <row r="123" spans="1:7" ht="15.75">
      <c r="A123" s="492"/>
      <c r="B123" s="60"/>
      <c r="D123" s="231"/>
      <c r="E123" s="530"/>
      <c r="F123" s="530"/>
      <c r="G123" s="488"/>
    </row>
    <row r="124" spans="1:7" ht="78.75">
      <c r="A124" s="486" t="s">
        <v>12</v>
      </c>
      <c r="B124" s="47">
        <v>13</v>
      </c>
      <c r="C124" s="54" t="s">
        <v>214</v>
      </c>
      <c r="D124" s="237"/>
      <c r="E124" s="536"/>
      <c r="F124" s="536"/>
      <c r="G124" s="496"/>
    </row>
    <row r="125" spans="1:7" ht="15.75" customHeight="1">
      <c r="A125" s="489"/>
      <c r="B125" s="227"/>
      <c r="C125" s="242"/>
      <c r="D125" s="225" t="s">
        <v>124</v>
      </c>
      <c r="E125" s="533">
        <v>2</v>
      </c>
      <c r="F125" s="424"/>
      <c r="G125" s="490">
        <f>E125*F125</f>
        <v>0</v>
      </c>
    </row>
    <row r="126" spans="1:7" ht="15.75">
      <c r="A126" s="492"/>
      <c r="B126" s="62"/>
      <c r="C126" s="54"/>
      <c r="D126" s="231"/>
      <c r="E126" s="534"/>
      <c r="F126" s="535"/>
      <c r="G126" s="488"/>
    </row>
    <row r="127" spans="1:7" ht="63">
      <c r="A127" s="486" t="s">
        <v>12</v>
      </c>
      <c r="B127" s="47">
        <v>14</v>
      </c>
      <c r="C127" s="51" t="s">
        <v>382</v>
      </c>
      <c r="D127" s="237"/>
      <c r="E127" s="536"/>
      <c r="F127" s="536"/>
      <c r="G127" s="496"/>
    </row>
    <row r="128" spans="1:7" ht="15.75" customHeight="1">
      <c r="A128" s="495"/>
      <c r="B128" s="240"/>
      <c r="C128" s="228"/>
      <c r="D128" s="225" t="s">
        <v>124</v>
      </c>
      <c r="E128" s="533">
        <v>10</v>
      </c>
      <c r="F128" s="424"/>
      <c r="G128" s="490">
        <f>E128*F128</f>
        <v>0</v>
      </c>
    </row>
    <row r="129" spans="1:7" ht="15.75">
      <c r="A129" s="492"/>
      <c r="B129" s="60"/>
      <c r="D129" s="231"/>
      <c r="E129" s="534"/>
      <c r="F129" s="535"/>
      <c r="G129" s="488"/>
    </row>
    <row r="130" spans="1:7" ht="15.75">
      <c r="A130" s="492"/>
      <c r="B130" s="63"/>
      <c r="C130" s="64"/>
      <c r="D130" s="250"/>
      <c r="E130" s="537"/>
      <c r="F130" s="538"/>
      <c r="G130" s="499"/>
    </row>
    <row r="131" spans="1:7" ht="15.75">
      <c r="A131" s="486" t="s">
        <v>12</v>
      </c>
      <c r="B131" s="47">
        <v>15</v>
      </c>
      <c r="C131" s="51" t="s">
        <v>163</v>
      </c>
      <c r="D131" s="231"/>
      <c r="E131" s="530"/>
      <c r="F131" s="530"/>
      <c r="G131" s="488"/>
    </row>
    <row r="132" spans="1:7" ht="15.75" customHeight="1">
      <c r="A132" s="489"/>
      <c r="B132" s="227"/>
      <c r="C132" s="228" t="s">
        <v>419</v>
      </c>
      <c r="D132" s="225" t="s">
        <v>124</v>
      </c>
      <c r="E132" s="531">
        <v>2</v>
      </c>
      <c r="F132" s="531"/>
      <c r="G132" s="490">
        <f>E132*F132</f>
        <v>0</v>
      </c>
    </row>
    <row r="133" spans="1:7" ht="15.75" customHeight="1">
      <c r="A133" s="489"/>
      <c r="B133" s="227"/>
      <c r="C133" s="228" t="s">
        <v>420</v>
      </c>
      <c r="D133" s="225" t="s">
        <v>124</v>
      </c>
      <c r="E133" s="531">
        <v>2</v>
      </c>
      <c r="F133" s="531"/>
      <c r="G133" s="490">
        <f>E133*F133</f>
        <v>0</v>
      </c>
    </row>
    <row r="134" spans="1:7" ht="15.75" customHeight="1">
      <c r="A134" s="489"/>
      <c r="B134" s="227"/>
      <c r="C134" s="228" t="s">
        <v>421</v>
      </c>
      <c r="D134" s="225" t="s">
        <v>124</v>
      </c>
      <c r="E134" s="531">
        <v>2</v>
      </c>
      <c r="F134" s="531"/>
      <c r="G134" s="490">
        <f>E134*F134</f>
        <v>0</v>
      </c>
    </row>
    <row r="135" spans="1:7" ht="15.75">
      <c r="A135" s="492"/>
      <c r="B135" s="53"/>
      <c r="C135" s="54"/>
      <c r="D135" s="245"/>
      <c r="E135" s="532"/>
      <c r="F135" s="532"/>
      <c r="G135" s="498"/>
    </row>
    <row r="136" spans="1:7" ht="15.75">
      <c r="A136" s="492"/>
      <c r="B136" s="53"/>
      <c r="C136" s="54"/>
      <c r="D136" s="245"/>
      <c r="E136" s="532"/>
      <c r="F136" s="532"/>
      <c r="G136" s="498"/>
    </row>
    <row r="137" spans="1:7" ht="31.5">
      <c r="A137" s="486" t="s">
        <v>12</v>
      </c>
      <c r="B137" s="47">
        <v>16</v>
      </c>
      <c r="C137" s="51" t="s">
        <v>422</v>
      </c>
      <c r="D137" s="231"/>
      <c r="E137" s="530"/>
      <c r="F137" s="530"/>
      <c r="G137" s="488"/>
    </row>
    <row r="138" spans="1:7" ht="15.75" customHeight="1">
      <c r="A138" s="489"/>
      <c r="B138" s="227"/>
      <c r="C138" s="228" t="s">
        <v>423</v>
      </c>
      <c r="D138" s="225" t="s">
        <v>124</v>
      </c>
      <c r="E138" s="531">
        <v>23</v>
      </c>
      <c r="F138" s="531"/>
      <c r="G138" s="490">
        <f>E138*F138</f>
        <v>0</v>
      </c>
    </row>
    <row r="139" spans="1:7" ht="15.75" customHeight="1">
      <c r="A139" s="489"/>
      <c r="B139" s="227"/>
      <c r="C139" s="228" t="s">
        <v>424</v>
      </c>
      <c r="D139" s="225" t="s">
        <v>124</v>
      </c>
      <c r="E139" s="531">
        <v>22</v>
      </c>
      <c r="F139" s="531"/>
      <c r="G139" s="490">
        <f>E139*F139</f>
        <v>0</v>
      </c>
    </row>
    <row r="140" spans="1:7" ht="15.75" customHeight="1">
      <c r="A140" s="489"/>
      <c r="B140" s="227"/>
      <c r="C140" s="228" t="s">
        <v>425</v>
      </c>
      <c r="D140" s="225" t="s">
        <v>124</v>
      </c>
      <c r="E140" s="531">
        <v>12</v>
      </c>
      <c r="F140" s="531"/>
      <c r="G140" s="490">
        <f>E140*F140</f>
        <v>0</v>
      </c>
    </row>
    <row r="141" spans="1:7" ht="15.75" customHeight="1">
      <c r="A141" s="489"/>
      <c r="B141" s="227"/>
      <c r="C141" s="228" t="s">
        <v>426</v>
      </c>
      <c r="D141" s="225" t="s">
        <v>124</v>
      </c>
      <c r="E141" s="531">
        <v>7</v>
      </c>
      <c r="F141" s="531"/>
      <c r="G141" s="490">
        <f>E141*F141</f>
        <v>0</v>
      </c>
    </row>
    <row r="142" spans="1:7" ht="15.75">
      <c r="A142" s="492"/>
      <c r="B142" s="53"/>
      <c r="C142" s="54"/>
      <c r="D142" s="245"/>
      <c r="E142" s="532"/>
      <c r="F142" s="532"/>
      <c r="G142" s="498"/>
    </row>
    <row r="143" spans="1:7" ht="15.75" hidden="1">
      <c r="A143" s="492"/>
      <c r="B143" s="53"/>
      <c r="C143" s="54" t="s">
        <v>164</v>
      </c>
      <c r="D143" s="245" t="s">
        <v>88</v>
      </c>
      <c r="E143" s="532">
        <v>0</v>
      </c>
      <c r="F143" s="532"/>
      <c r="G143" s="498">
        <f>E143*F143</f>
        <v>0</v>
      </c>
    </row>
    <row r="144" spans="1:7" ht="15.75" hidden="1">
      <c r="A144" s="492"/>
      <c r="B144" s="53"/>
      <c r="C144" s="54"/>
      <c r="D144" s="245"/>
      <c r="E144" s="532"/>
      <c r="F144" s="532"/>
      <c r="G144" s="498"/>
    </row>
    <row r="145" spans="1:7" ht="31.5" hidden="1">
      <c r="A145" s="492" t="s">
        <v>12</v>
      </c>
      <c r="B145" s="53">
        <v>17</v>
      </c>
      <c r="C145" s="54" t="s">
        <v>165</v>
      </c>
      <c r="D145" s="245"/>
      <c r="E145" s="532"/>
      <c r="F145" s="532"/>
      <c r="G145" s="498"/>
    </row>
    <row r="146" spans="1:7" ht="15.75" hidden="1">
      <c r="A146" s="492"/>
      <c r="B146" s="53"/>
      <c r="C146" s="54" t="s">
        <v>166</v>
      </c>
      <c r="D146" s="245" t="s">
        <v>88</v>
      </c>
      <c r="E146" s="532"/>
      <c r="F146" s="532"/>
      <c r="G146" s="498">
        <f>E146*F146</f>
        <v>0</v>
      </c>
    </row>
    <row r="147" spans="1:7" ht="15.75" hidden="1">
      <c r="A147" s="492"/>
      <c r="B147" s="53"/>
      <c r="C147" s="54"/>
      <c r="D147" s="245"/>
      <c r="E147" s="532"/>
      <c r="F147" s="532"/>
      <c r="G147" s="498"/>
    </row>
    <row r="148" spans="1:7" ht="94.5" hidden="1">
      <c r="A148" s="486" t="s">
        <v>12</v>
      </c>
      <c r="B148" s="47">
        <v>9</v>
      </c>
      <c r="C148" s="51" t="s">
        <v>167</v>
      </c>
      <c r="D148" s="231"/>
      <c r="E148" s="530"/>
      <c r="F148" s="530"/>
      <c r="G148" s="488"/>
    </row>
    <row r="149" spans="1:7" ht="15.75" hidden="1">
      <c r="A149" s="486"/>
      <c r="C149" s="51" t="s">
        <v>168</v>
      </c>
      <c r="D149" s="231" t="s">
        <v>133</v>
      </c>
      <c r="E149" s="530">
        <f>152</f>
        <v>152</v>
      </c>
      <c r="F149" s="530"/>
      <c r="G149" s="488">
        <f>E149*F149</f>
        <v>0</v>
      </c>
    </row>
    <row r="150" spans="1:7" ht="15.75">
      <c r="A150" s="492"/>
      <c r="B150" s="53"/>
      <c r="C150" s="54"/>
      <c r="D150" s="245"/>
      <c r="E150" s="532"/>
      <c r="F150" s="532"/>
      <c r="G150" s="498"/>
    </row>
    <row r="151" spans="1:7" ht="63">
      <c r="A151" s="486" t="s">
        <v>12</v>
      </c>
      <c r="B151" s="47">
        <v>17</v>
      </c>
      <c r="C151" s="51" t="s">
        <v>383</v>
      </c>
      <c r="D151" s="231"/>
      <c r="E151" s="530"/>
      <c r="F151" s="530"/>
      <c r="G151" s="498"/>
    </row>
    <row r="152" spans="1:7" ht="15.75">
      <c r="A152" s="489"/>
      <c r="B152" s="227"/>
      <c r="C152" s="228"/>
      <c r="D152" s="225" t="s">
        <v>133</v>
      </c>
      <c r="E152" s="531">
        <v>5</v>
      </c>
      <c r="F152" s="531"/>
      <c r="G152" s="490">
        <f>E152*F152</f>
        <v>0</v>
      </c>
    </row>
    <row r="153" spans="1:7" ht="15.75">
      <c r="A153" s="486"/>
      <c r="D153" s="231"/>
      <c r="E153" s="530"/>
      <c r="F153" s="530"/>
      <c r="G153" s="498"/>
    </row>
    <row r="154" spans="1:7" ht="47.25">
      <c r="A154" s="486" t="s">
        <v>12</v>
      </c>
      <c r="B154" s="47">
        <v>18</v>
      </c>
      <c r="C154" s="51" t="s">
        <v>384</v>
      </c>
      <c r="D154" s="237"/>
      <c r="E154" s="536"/>
      <c r="F154" s="536"/>
      <c r="G154" s="496"/>
    </row>
    <row r="155" spans="1:7" ht="15.75" customHeight="1">
      <c r="A155" s="489"/>
      <c r="B155" s="227"/>
      <c r="C155" s="228"/>
      <c r="D155" s="225" t="s">
        <v>124</v>
      </c>
      <c r="E155" s="533">
        <v>12</v>
      </c>
      <c r="F155" s="424"/>
      <c r="G155" s="490">
        <f>E155*F155</f>
        <v>0</v>
      </c>
    </row>
    <row r="156" spans="1:8" ht="15.75">
      <c r="A156" s="489"/>
      <c r="B156" s="227"/>
      <c r="C156" s="228"/>
      <c r="D156" s="225"/>
      <c r="E156" s="533"/>
      <c r="F156" s="424"/>
      <c r="G156" s="490"/>
      <c r="H156" s="251"/>
    </row>
    <row r="157" spans="1:7" ht="47.25">
      <c r="A157" s="486" t="s">
        <v>12</v>
      </c>
      <c r="B157" s="47">
        <v>19</v>
      </c>
      <c r="C157" s="51" t="s">
        <v>169</v>
      </c>
      <c r="D157" s="237"/>
      <c r="E157" s="536"/>
      <c r="F157" s="536"/>
      <c r="G157" s="496"/>
    </row>
    <row r="158" spans="1:7" ht="15.75">
      <c r="A158" s="489"/>
      <c r="B158" s="227"/>
      <c r="C158" s="228"/>
      <c r="D158" s="225" t="s">
        <v>133</v>
      </c>
      <c r="E158" s="533">
        <v>170</v>
      </c>
      <c r="F158" s="424"/>
      <c r="G158" s="490">
        <f>E158*F158</f>
        <v>0</v>
      </c>
    </row>
    <row r="159" spans="1:7" ht="15.75">
      <c r="A159" s="486"/>
      <c r="D159" s="231"/>
      <c r="E159" s="534"/>
      <c r="F159" s="535"/>
      <c r="G159" s="488"/>
    </row>
    <row r="160" spans="1:7" ht="47.25">
      <c r="A160" s="486" t="s">
        <v>12</v>
      </c>
      <c r="B160" s="47">
        <v>20</v>
      </c>
      <c r="C160" s="51" t="s">
        <v>170</v>
      </c>
      <c r="D160" s="237"/>
      <c r="E160" s="536"/>
      <c r="F160" s="536"/>
      <c r="G160" s="496"/>
    </row>
    <row r="161" spans="1:7" ht="15.75">
      <c r="A161" s="489"/>
      <c r="B161" s="227"/>
      <c r="C161" s="228"/>
      <c r="D161" s="225" t="s">
        <v>133</v>
      </c>
      <c r="E161" s="533">
        <v>170</v>
      </c>
      <c r="F161" s="424"/>
      <c r="G161" s="490">
        <f>E161*F161</f>
        <v>0</v>
      </c>
    </row>
    <row r="162" spans="1:7" ht="15.75">
      <c r="A162" s="486"/>
      <c r="B162" s="60"/>
      <c r="E162" s="58"/>
      <c r="F162" s="59"/>
      <c r="G162" s="500"/>
    </row>
    <row r="163" spans="1:7" ht="15.75">
      <c r="A163" s="741" t="s">
        <v>171</v>
      </c>
      <c r="B163" s="742"/>
      <c r="C163" s="742"/>
      <c r="D163" s="742"/>
      <c r="E163" s="742"/>
      <c r="F163" s="742"/>
      <c r="G163" s="491">
        <f>SUM(G49:G161)</f>
        <v>0</v>
      </c>
    </row>
    <row r="164" spans="1:7" ht="15.75">
      <c r="A164" s="486"/>
      <c r="G164" s="493"/>
    </row>
    <row r="165" spans="1:7" ht="15.75">
      <c r="A165" s="484" t="s">
        <v>17</v>
      </c>
      <c r="B165" s="218"/>
      <c r="C165" s="219" t="s">
        <v>385</v>
      </c>
      <c r="D165" s="220"/>
      <c r="E165" s="266"/>
      <c r="F165" s="221"/>
      <c r="G165" s="501"/>
    </row>
    <row r="166" spans="1:7" ht="15.75">
      <c r="A166" s="486"/>
      <c r="B166" s="70"/>
      <c r="C166" s="55"/>
      <c r="D166" s="254"/>
      <c r="E166" s="267"/>
      <c r="F166" s="255"/>
      <c r="G166" s="502"/>
    </row>
    <row r="167" spans="1:7" ht="15.75">
      <c r="A167" s="486"/>
      <c r="B167" s="71"/>
      <c r="C167" s="74"/>
      <c r="D167" s="256"/>
      <c r="E167" s="268"/>
      <c r="F167" s="257"/>
      <c r="G167" s="503"/>
    </row>
    <row r="168" spans="1:7" ht="54" customHeight="1">
      <c r="A168" s="486" t="s">
        <v>17</v>
      </c>
      <c r="B168" s="56" t="s">
        <v>10</v>
      </c>
      <c r="C168" s="51" t="s">
        <v>172</v>
      </c>
      <c r="D168" s="238"/>
      <c r="E168" s="232"/>
      <c r="F168" s="244"/>
      <c r="G168" s="504"/>
    </row>
    <row r="169" spans="1:7" ht="15.75">
      <c r="A169" s="489"/>
      <c r="B169" s="227"/>
      <c r="C169" s="241" t="s">
        <v>173</v>
      </c>
      <c r="D169" s="236" t="s">
        <v>133</v>
      </c>
      <c r="E169" s="226">
        <v>8</v>
      </c>
      <c r="F169" s="226"/>
      <c r="G169" s="490">
        <f>E169*F169</f>
        <v>0</v>
      </c>
    </row>
    <row r="170" spans="1:7" ht="15.75">
      <c r="A170" s="486"/>
      <c r="B170" s="53"/>
      <c r="C170" s="66"/>
      <c r="D170" s="258"/>
      <c r="E170" s="244"/>
      <c r="F170" s="232"/>
      <c r="G170" s="488"/>
    </row>
    <row r="171" spans="1:7" ht="51" customHeight="1">
      <c r="A171" s="486" t="s">
        <v>17</v>
      </c>
      <c r="B171" s="56" t="s">
        <v>174</v>
      </c>
      <c r="C171" s="51" t="s">
        <v>175</v>
      </c>
      <c r="D171" s="237"/>
      <c r="E171" s="265"/>
      <c r="F171" s="265"/>
      <c r="G171" s="496"/>
    </row>
    <row r="172" spans="1:7" ht="15.75">
      <c r="A172" s="489"/>
      <c r="B172" s="234"/>
      <c r="C172" s="228"/>
      <c r="D172" s="225" t="s">
        <v>176</v>
      </c>
      <c r="E172" s="246">
        <v>14</v>
      </c>
      <c r="F172" s="247"/>
      <c r="G172" s="490">
        <f>E172*F172</f>
        <v>0</v>
      </c>
    </row>
    <row r="173" spans="1:7" ht="15.75">
      <c r="A173" s="486"/>
      <c r="B173" s="72"/>
      <c r="C173" s="73"/>
      <c r="D173" s="258"/>
      <c r="E173" s="244"/>
      <c r="F173" s="259"/>
      <c r="G173" s="505"/>
    </row>
    <row r="174" spans="1:7" ht="47.25">
      <c r="A174" s="486" t="s">
        <v>17</v>
      </c>
      <c r="B174" s="56" t="s">
        <v>125</v>
      </c>
      <c r="C174" s="51" t="s">
        <v>177</v>
      </c>
      <c r="D174" s="237"/>
      <c r="E174" s="265"/>
      <c r="F174" s="265"/>
      <c r="G174" s="496"/>
    </row>
    <row r="175" spans="1:7" ht="15.75">
      <c r="A175" s="489"/>
      <c r="B175" s="234"/>
      <c r="C175" s="228"/>
      <c r="D175" s="225" t="s">
        <v>176</v>
      </c>
      <c r="E175" s="246">
        <v>14</v>
      </c>
      <c r="F175" s="247"/>
      <c r="G175" s="490">
        <f>E175*F175</f>
        <v>0</v>
      </c>
    </row>
    <row r="176" spans="1:7" ht="15.75">
      <c r="A176" s="486"/>
      <c r="B176" s="60"/>
      <c r="D176" s="231"/>
      <c r="E176" s="248"/>
      <c r="F176" s="249"/>
      <c r="G176" s="488"/>
    </row>
    <row r="177" spans="1:7" ht="47.25">
      <c r="A177" s="486" t="s">
        <v>17</v>
      </c>
      <c r="B177" s="56" t="s">
        <v>126</v>
      </c>
      <c r="C177" s="51" t="s">
        <v>178</v>
      </c>
      <c r="D177" s="231"/>
      <c r="E177" s="248"/>
      <c r="F177" s="249"/>
      <c r="G177" s="488">
        <f>E177*F177</f>
        <v>0</v>
      </c>
    </row>
    <row r="178" spans="1:7" ht="15.75">
      <c r="A178" s="486"/>
      <c r="B178" s="60"/>
      <c r="C178" s="51" t="s">
        <v>179</v>
      </c>
      <c r="D178" s="237"/>
      <c r="E178" s="265"/>
      <c r="F178" s="265"/>
      <c r="G178" s="496"/>
    </row>
    <row r="179" spans="1:7" ht="15.75" customHeight="1">
      <c r="A179" s="489"/>
      <c r="B179" s="240"/>
      <c r="C179" s="228"/>
      <c r="D179" s="225" t="s">
        <v>124</v>
      </c>
      <c r="E179" s="246">
        <v>1</v>
      </c>
      <c r="F179" s="247"/>
      <c r="G179" s="490">
        <f>E179*F179</f>
        <v>0</v>
      </c>
    </row>
    <row r="180" spans="1:7" ht="15.75">
      <c r="A180" s="486"/>
      <c r="B180" s="60"/>
      <c r="C180" s="64"/>
      <c r="D180" s="231"/>
      <c r="E180" s="248"/>
      <c r="F180" s="249"/>
      <c r="G180" s="488"/>
    </row>
    <row r="181" spans="1:7" ht="78.75">
      <c r="A181" s="486" t="s">
        <v>17</v>
      </c>
      <c r="B181" s="56" t="s">
        <v>180</v>
      </c>
      <c r="C181" s="61" t="s">
        <v>388</v>
      </c>
      <c r="D181" s="258"/>
      <c r="E181" s="244"/>
      <c r="F181" s="259"/>
      <c r="G181" s="505"/>
    </row>
    <row r="182" spans="1:7" ht="15.75">
      <c r="A182" s="486"/>
      <c r="B182" s="72"/>
      <c r="C182" s="51" t="s">
        <v>181</v>
      </c>
      <c r="D182" s="231" t="s">
        <v>133</v>
      </c>
      <c r="E182" s="248">
        <v>37</v>
      </c>
      <c r="F182" s="249"/>
      <c r="G182" s="488">
        <f>E182*F182</f>
        <v>0</v>
      </c>
    </row>
    <row r="183" spans="1:7" ht="15.75">
      <c r="A183" s="489"/>
      <c r="B183" s="252"/>
      <c r="C183" s="228" t="s">
        <v>182</v>
      </c>
      <c r="D183" s="225" t="s">
        <v>133</v>
      </c>
      <c r="E183" s="246">
        <v>10</v>
      </c>
      <c r="F183" s="247"/>
      <c r="G183" s="490">
        <f>E183*F183</f>
        <v>0</v>
      </c>
    </row>
    <row r="184" spans="1:7" ht="15.75">
      <c r="A184" s="489"/>
      <c r="B184" s="252"/>
      <c r="C184" s="228" t="s">
        <v>183</v>
      </c>
      <c r="D184" s="225" t="s">
        <v>133</v>
      </c>
      <c r="E184" s="246">
        <v>55</v>
      </c>
      <c r="F184" s="247"/>
      <c r="G184" s="490">
        <f>E184*F184</f>
        <v>0</v>
      </c>
    </row>
    <row r="185" spans="1:7" ht="15.75">
      <c r="A185" s="489"/>
      <c r="B185" s="252"/>
      <c r="C185" s="228" t="s">
        <v>184</v>
      </c>
      <c r="D185" s="225" t="s">
        <v>133</v>
      </c>
      <c r="E185" s="246">
        <v>7</v>
      </c>
      <c r="F185" s="247"/>
      <c r="G185" s="490">
        <f>E185*F185</f>
        <v>0</v>
      </c>
    </row>
    <row r="186" spans="1:7" ht="15.75">
      <c r="A186" s="489"/>
      <c r="B186" s="252"/>
      <c r="C186" s="228" t="s">
        <v>185</v>
      </c>
      <c r="D186" s="225" t="s">
        <v>133</v>
      </c>
      <c r="E186" s="246">
        <v>20</v>
      </c>
      <c r="F186" s="247"/>
      <c r="G186" s="490">
        <f>E186*F186</f>
        <v>0</v>
      </c>
    </row>
    <row r="187" spans="1:7" ht="15.75">
      <c r="A187" s="486"/>
      <c r="B187" s="72"/>
      <c r="C187" s="66"/>
      <c r="D187" s="258"/>
      <c r="E187" s="244"/>
      <c r="F187" s="244"/>
      <c r="G187" s="498"/>
    </row>
    <row r="188" spans="1:7" ht="37.5" customHeight="1">
      <c r="A188" s="486" t="s">
        <v>17</v>
      </c>
      <c r="B188" s="56" t="s">
        <v>186</v>
      </c>
      <c r="C188" s="61" t="s">
        <v>386</v>
      </c>
      <c r="D188" s="258"/>
      <c r="E188" s="244"/>
      <c r="F188" s="244"/>
      <c r="G188" s="498"/>
    </row>
    <row r="189" spans="1:7" ht="24.75" customHeight="1">
      <c r="A189" s="489"/>
      <c r="B189" s="253"/>
      <c r="C189" s="228" t="s">
        <v>181</v>
      </c>
      <c r="D189" s="225" t="s">
        <v>124</v>
      </c>
      <c r="E189" s="246">
        <v>9</v>
      </c>
      <c r="F189" s="247"/>
      <c r="G189" s="490">
        <f>E189*F189</f>
        <v>0</v>
      </c>
    </row>
    <row r="190" spans="1:7" ht="14.25" customHeight="1">
      <c r="A190" s="489"/>
      <c r="B190" s="253"/>
      <c r="C190" s="228" t="s">
        <v>183</v>
      </c>
      <c r="D190" s="225" t="s">
        <v>124</v>
      </c>
      <c r="E190" s="246">
        <v>11</v>
      </c>
      <c r="F190" s="247"/>
      <c r="G190" s="490">
        <f>E190*F190</f>
        <v>0</v>
      </c>
    </row>
    <row r="191" spans="1:7" ht="14.25" customHeight="1">
      <c r="A191" s="486"/>
      <c r="B191" s="70"/>
      <c r="D191" s="231"/>
      <c r="E191" s="248"/>
      <c r="F191" s="249"/>
      <c r="G191" s="488"/>
    </row>
    <row r="192" spans="1:7" ht="51" customHeight="1">
      <c r="A192" s="486" t="s">
        <v>17</v>
      </c>
      <c r="B192" s="56" t="s">
        <v>187</v>
      </c>
      <c r="C192" s="51" t="s">
        <v>188</v>
      </c>
      <c r="D192" s="231"/>
      <c r="E192" s="248"/>
      <c r="F192" s="249"/>
      <c r="G192" s="488"/>
    </row>
    <row r="193" spans="1:7" ht="18.75" customHeight="1">
      <c r="A193" s="489"/>
      <c r="B193" s="240"/>
      <c r="C193" s="228" t="s">
        <v>189</v>
      </c>
      <c r="D193" s="225" t="s">
        <v>124</v>
      </c>
      <c r="E193" s="246">
        <v>26</v>
      </c>
      <c r="F193" s="247"/>
      <c r="G193" s="490">
        <f>E193*F193</f>
        <v>0</v>
      </c>
    </row>
    <row r="194" spans="1:7" ht="20.25" customHeight="1">
      <c r="A194" s="489"/>
      <c r="B194" s="240"/>
      <c r="C194" s="228" t="s">
        <v>190</v>
      </c>
      <c r="D194" s="225" t="s">
        <v>124</v>
      </c>
      <c r="E194" s="246">
        <v>2</v>
      </c>
      <c r="F194" s="247"/>
      <c r="G194" s="490">
        <f>E194*F194</f>
        <v>0</v>
      </c>
    </row>
    <row r="195" spans="1:7" ht="14.25" customHeight="1">
      <c r="A195" s="486"/>
      <c r="B195" s="70"/>
      <c r="D195" s="231"/>
      <c r="E195" s="248"/>
      <c r="F195" s="249"/>
      <c r="G195" s="488"/>
    </row>
    <row r="196" spans="1:7" ht="66" customHeight="1">
      <c r="A196" s="486" t="s">
        <v>17</v>
      </c>
      <c r="B196" s="56" t="s">
        <v>191</v>
      </c>
      <c r="C196" s="51" t="s">
        <v>387</v>
      </c>
      <c r="D196" s="231"/>
      <c r="E196" s="248"/>
      <c r="F196" s="249"/>
      <c r="G196" s="488"/>
    </row>
    <row r="197" spans="1:7" ht="14.25" customHeight="1">
      <c r="A197" s="489"/>
      <c r="B197" s="253"/>
      <c r="C197" s="228" t="s">
        <v>192</v>
      </c>
      <c r="D197" s="225" t="s">
        <v>124</v>
      </c>
      <c r="E197" s="246">
        <v>2</v>
      </c>
      <c r="F197" s="247"/>
      <c r="G197" s="490">
        <f>E197*F197</f>
        <v>0</v>
      </c>
    </row>
    <row r="198" spans="1:7" ht="14.25" customHeight="1">
      <c r="A198" s="489"/>
      <c r="B198" s="253"/>
      <c r="C198" s="228" t="s">
        <v>160</v>
      </c>
      <c r="D198" s="225" t="s">
        <v>124</v>
      </c>
      <c r="E198" s="246">
        <v>2</v>
      </c>
      <c r="F198" s="247"/>
      <c r="G198" s="490">
        <f>E198*F198</f>
        <v>0</v>
      </c>
    </row>
    <row r="199" spans="1:7" ht="14.25" customHeight="1">
      <c r="A199" s="486"/>
      <c r="B199" s="70"/>
      <c r="D199" s="231"/>
      <c r="E199" s="248"/>
      <c r="F199" s="249"/>
      <c r="G199" s="488"/>
    </row>
    <row r="200" spans="1:7" ht="47.25">
      <c r="A200" s="486" t="s">
        <v>17</v>
      </c>
      <c r="B200" s="56" t="s">
        <v>193</v>
      </c>
      <c r="C200" s="51" t="s">
        <v>413</v>
      </c>
      <c r="D200" s="231"/>
      <c r="E200" s="248"/>
      <c r="F200" s="249"/>
      <c r="G200" s="488"/>
    </row>
    <row r="201" spans="1:7" ht="15.75">
      <c r="A201" s="486"/>
      <c r="B201" s="60"/>
      <c r="C201" s="51" t="s">
        <v>194</v>
      </c>
      <c r="D201" s="237"/>
      <c r="E201" s="265"/>
      <c r="F201" s="265"/>
      <c r="G201" s="496"/>
    </row>
    <row r="202" spans="1:7" ht="15.75">
      <c r="A202" s="489"/>
      <c r="B202" s="240"/>
      <c r="C202" s="228"/>
      <c r="D202" s="225" t="s">
        <v>133</v>
      </c>
      <c r="E202" s="246">
        <v>142</v>
      </c>
      <c r="F202" s="247"/>
      <c r="G202" s="490">
        <f>E202*F202</f>
        <v>0</v>
      </c>
    </row>
    <row r="203" spans="1:7" ht="15.75">
      <c r="A203" s="486"/>
      <c r="B203" s="60"/>
      <c r="D203" s="231"/>
      <c r="E203" s="248"/>
      <c r="F203" s="249"/>
      <c r="G203" s="488"/>
    </row>
    <row r="204" spans="1:7" ht="51" customHeight="1">
      <c r="A204" s="486" t="s">
        <v>17</v>
      </c>
      <c r="B204" s="56" t="s">
        <v>195</v>
      </c>
      <c r="C204" s="61" t="s">
        <v>196</v>
      </c>
      <c r="D204" s="237"/>
      <c r="E204" s="265"/>
      <c r="F204" s="265"/>
      <c r="G204" s="496"/>
    </row>
    <row r="205" spans="1:7" ht="15.75">
      <c r="A205" s="489"/>
      <c r="B205" s="234"/>
      <c r="C205" s="241"/>
      <c r="D205" s="225" t="s">
        <v>133</v>
      </c>
      <c r="E205" s="226">
        <v>142</v>
      </c>
      <c r="F205" s="226"/>
      <c r="G205" s="490">
        <f>E205*F205</f>
        <v>0</v>
      </c>
    </row>
    <row r="206" spans="1:7" ht="15.75">
      <c r="A206" s="486"/>
      <c r="B206" s="56"/>
      <c r="C206" s="61"/>
      <c r="G206" s="500"/>
    </row>
    <row r="207" spans="1:7" ht="15.75">
      <c r="A207" s="738" t="s">
        <v>197</v>
      </c>
      <c r="B207" s="739"/>
      <c r="C207" s="739"/>
      <c r="D207" s="739"/>
      <c r="E207" s="739"/>
      <c r="F207" s="740"/>
      <c r="G207" s="491">
        <f>SUM(G166:G205)</f>
        <v>0</v>
      </c>
    </row>
    <row r="208" spans="1:7" ht="15.75">
      <c r="A208" s="486"/>
      <c r="B208" s="53"/>
      <c r="C208" s="54"/>
      <c r="D208" s="65"/>
      <c r="E208" s="52"/>
      <c r="F208" s="52"/>
      <c r="G208" s="493"/>
    </row>
    <row r="209" spans="1:7" ht="15.75">
      <c r="A209" s="484" t="s">
        <v>13</v>
      </c>
      <c r="B209" s="214"/>
      <c r="C209" s="215" t="s">
        <v>198</v>
      </c>
      <c r="D209" s="216"/>
      <c r="E209" s="217"/>
      <c r="F209" s="217"/>
      <c r="G209" s="485"/>
    </row>
    <row r="210" spans="1:7" ht="15.75">
      <c r="A210" s="486"/>
      <c r="B210" s="69"/>
      <c r="D210" s="229"/>
      <c r="E210" s="230"/>
      <c r="F210" s="230"/>
      <c r="G210" s="487"/>
    </row>
    <row r="211" spans="1:7" ht="117" customHeight="1">
      <c r="A211" s="486" t="s">
        <v>13</v>
      </c>
      <c r="B211" s="47">
        <v>1</v>
      </c>
      <c r="C211" s="51" t="s">
        <v>389</v>
      </c>
      <c r="D211" s="237"/>
      <c r="E211" s="265"/>
      <c r="F211" s="265"/>
      <c r="G211" s="496"/>
    </row>
    <row r="212" spans="1:7" ht="15.75">
      <c r="A212" s="489"/>
      <c r="B212" s="227"/>
      <c r="C212" s="228"/>
      <c r="D212" s="225" t="s">
        <v>8</v>
      </c>
      <c r="E212" s="226">
        <v>2</v>
      </c>
      <c r="F212" s="226"/>
      <c r="G212" s="490">
        <f>E212*F212</f>
        <v>0</v>
      </c>
    </row>
    <row r="213" spans="1:7" ht="15.75">
      <c r="A213" s="486"/>
      <c r="B213" s="69"/>
      <c r="C213" s="54"/>
      <c r="D213" s="231"/>
      <c r="E213" s="232"/>
      <c r="F213" s="232"/>
      <c r="G213" s="488"/>
    </row>
    <row r="214" spans="1:7" ht="103.5" customHeight="1">
      <c r="A214" s="486" t="s">
        <v>13</v>
      </c>
      <c r="B214" s="47">
        <v>2</v>
      </c>
      <c r="C214" s="51" t="s">
        <v>390</v>
      </c>
      <c r="D214" s="237"/>
      <c r="E214" s="265"/>
      <c r="F214" s="265"/>
      <c r="G214" s="496"/>
    </row>
    <row r="215" spans="1:7" ht="15.75">
      <c r="A215" s="489"/>
      <c r="B215" s="239"/>
      <c r="C215" s="242"/>
      <c r="D215" s="225" t="s">
        <v>8</v>
      </c>
      <c r="E215" s="226">
        <v>22</v>
      </c>
      <c r="F215" s="226"/>
      <c r="G215" s="490">
        <f>E215*F215</f>
        <v>0</v>
      </c>
    </row>
    <row r="216" spans="1:7" ht="15.75">
      <c r="A216" s="486"/>
      <c r="B216" s="69"/>
      <c r="C216" s="54"/>
      <c r="D216" s="231"/>
      <c r="E216" s="232"/>
      <c r="F216" s="232"/>
      <c r="G216" s="488"/>
    </row>
    <row r="217" spans="1:7" ht="47.25">
      <c r="A217" s="486" t="s">
        <v>13</v>
      </c>
      <c r="B217" s="47">
        <v>3</v>
      </c>
      <c r="C217" s="51" t="s">
        <v>391</v>
      </c>
      <c r="D217" s="231"/>
      <c r="E217" s="232"/>
      <c r="F217" s="232"/>
      <c r="G217" s="488"/>
    </row>
    <row r="218" spans="1:7" ht="15.75" customHeight="1">
      <c r="A218" s="489"/>
      <c r="B218" s="239"/>
      <c r="C218" s="228" t="s">
        <v>199</v>
      </c>
      <c r="D218" s="225" t="s">
        <v>124</v>
      </c>
      <c r="E218" s="226">
        <v>21</v>
      </c>
      <c r="F218" s="226"/>
      <c r="G218" s="490">
        <f>E218*F218</f>
        <v>0</v>
      </c>
    </row>
    <row r="219" spans="1:7" ht="15.75" customHeight="1">
      <c r="A219" s="489"/>
      <c r="B219" s="239"/>
      <c r="C219" s="228" t="s">
        <v>200</v>
      </c>
      <c r="D219" s="225" t="s">
        <v>124</v>
      </c>
      <c r="E219" s="226">
        <v>2</v>
      </c>
      <c r="F219" s="226"/>
      <c r="G219" s="490">
        <f>E219*F219</f>
        <v>0</v>
      </c>
    </row>
    <row r="220" spans="1:7" ht="15.75">
      <c r="A220" s="486"/>
      <c r="B220" s="69"/>
      <c r="C220" s="54"/>
      <c r="D220" s="231"/>
      <c r="E220" s="232"/>
      <c r="F220" s="232"/>
      <c r="G220" s="488"/>
    </row>
    <row r="221" spans="1:7" ht="31.5">
      <c r="A221" s="486" t="s">
        <v>13</v>
      </c>
      <c r="B221" s="47">
        <v>4</v>
      </c>
      <c r="C221" s="51" t="s">
        <v>392</v>
      </c>
      <c r="D221" s="237"/>
      <c r="E221" s="265"/>
      <c r="F221" s="265"/>
      <c r="G221" s="496"/>
    </row>
    <row r="222" spans="1:7" ht="15.75">
      <c r="A222" s="489"/>
      <c r="B222" s="227"/>
      <c r="C222" s="228"/>
      <c r="D222" s="225" t="s">
        <v>124</v>
      </c>
      <c r="E222" s="226">
        <v>2</v>
      </c>
      <c r="F222" s="226"/>
      <c r="G222" s="490">
        <f>E222*F222</f>
        <v>0</v>
      </c>
    </row>
    <row r="223" spans="1:7" ht="15.75">
      <c r="A223" s="486"/>
      <c r="B223" s="69"/>
      <c r="C223" s="54"/>
      <c r="D223" s="231"/>
      <c r="E223" s="232"/>
      <c r="F223" s="232"/>
      <c r="G223" s="488"/>
    </row>
    <row r="224" spans="1:7" ht="31.5">
      <c r="A224" s="486" t="s">
        <v>13</v>
      </c>
      <c r="B224" s="47">
        <v>5</v>
      </c>
      <c r="C224" s="51" t="s">
        <v>393</v>
      </c>
      <c r="D224" s="237"/>
      <c r="E224" s="265"/>
      <c r="F224" s="265"/>
      <c r="G224" s="496"/>
    </row>
    <row r="225" spans="1:7" ht="15.75">
      <c r="A225" s="489"/>
      <c r="B225" s="227"/>
      <c r="C225" s="228"/>
      <c r="D225" s="225" t="s">
        <v>124</v>
      </c>
      <c r="E225" s="226">
        <v>21</v>
      </c>
      <c r="F225" s="226"/>
      <c r="G225" s="490">
        <f>E225*F225</f>
        <v>0</v>
      </c>
    </row>
    <row r="226" spans="1:7" ht="15.75">
      <c r="A226" s="486"/>
      <c r="B226" s="69"/>
      <c r="C226" s="54"/>
      <c r="D226" s="231"/>
      <c r="E226" s="232"/>
      <c r="F226" s="232"/>
      <c r="G226" s="488"/>
    </row>
    <row r="227" spans="1:7" ht="55.5" customHeight="1">
      <c r="A227" s="486" t="s">
        <v>13</v>
      </c>
      <c r="B227" s="47">
        <v>6</v>
      </c>
      <c r="C227" s="51" t="s">
        <v>414</v>
      </c>
      <c r="D227" s="237"/>
      <c r="E227" s="265"/>
      <c r="F227" s="265"/>
      <c r="G227" s="496"/>
    </row>
    <row r="228" spans="1:7" ht="15.75" customHeight="1">
      <c r="A228" s="489"/>
      <c r="B228" s="227"/>
      <c r="C228" s="228"/>
      <c r="D228" s="225" t="s">
        <v>124</v>
      </c>
      <c r="E228" s="226">
        <v>2</v>
      </c>
      <c r="F228" s="226"/>
      <c r="G228" s="490">
        <f>E228*F228</f>
        <v>0</v>
      </c>
    </row>
    <row r="229" spans="1:7" ht="15.75">
      <c r="A229" s="486"/>
      <c r="B229" s="69"/>
      <c r="D229" s="231"/>
      <c r="E229" s="232"/>
      <c r="F229" s="232"/>
      <c r="G229" s="488"/>
    </row>
    <row r="230" spans="1:7" ht="56.25" customHeight="1">
      <c r="A230" s="486" t="s">
        <v>13</v>
      </c>
      <c r="B230" s="47">
        <v>7</v>
      </c>
      <c r="C230" s="67" t="s">
        <v>201</v>
      </c>
      <c r="D230" s="263"/>
      <c r="E230" s="248"/>
      <c r="F230" s="249"/>
      <c r="G230" s="488"/>
    </row>
    <row r="231" spans="1:7" ht="19.5" customHeight="1">
      <c r="A231" s="489"/>
      <c r="B231" s="260"/>
      <c r="C231" s="261" t="s">
        <v>202</v>
      </c>
      <c r="D231" s="264" t="s">
        <v>124</v>
      </c>
      <c r="E231" s="246">
        <v>2</v>
      </c>
      <c r="F231" s="247"/>
      <c r="G231" s="490">
        <f>E231*F231</f>
        <v>0</v>
      </c>
    </row>
    <row r="232" spans="1:7" ht="19.5" customHeight="1">
      <c r="A232" s="486"/>
      <c r="B232" s="68"/>
      <c r="C232" s="67"/>
      <c r="D232" s="263"/>
      <c r="E232" s="248"/>
      <c r="F232" s="249"/>
      <c r="G232" s="488"/>
    </row>
    <row r="233" spans="1:7" ht="42" customHeight="1">
      <c r="A233" s="486" t="s">
        <v>13</v>
      </c>
      <c r="B233" s="47">
        <v>8</v>
      </c>
      <c r="C233" s="67" t="s">
        <v>203</v>
      </c>
      <c r="D233" s="237"/>
      <c r="E233" s="265"/>
      <c r="F233" s="265"/>
      <c r="G233" s="496"/>
    </row>
    <row r="234" spans="1:7" ht="15.75" customHeight="1">
      <c r="A234" s="489"/>
      <c r="B234" s="239"/>
      <c r="C234" s="242"/>
      <c r="D234" s="264" t="s">
        <v>124</v>
      </c>
      <c r="E234" s="246">
        <v>2</v>
      </c>
      <c r="F234" s="247"/>
      <c r="G234" s="490">
        <f>E234*F234</f>
        <v>0</v>
      </c>
    </row>
    <row r="235" spans="1:7" ht="15.75">
      <c r="A235" s="486"/>
      <c r="B235" s="69"/>
      <c r="C235" s="54"/>
      <c r="D235" s="231"/>
      <c r="E235" s="232"/>
      <c r="F235" s="232"/>
      <c r="G235" s="488"/>
    </row>
    <row r="236" spans="1:7" ht="40.5" customHeight="1">
      <c r="A236" s="486" t="s">
        <v>13</v>
      </c>
      <c r="B236" s="47">
        <v>9</v>
      </c>
      <c r="C236" s="51" t="s">
        <v>204</v>
      </c>
      <c r="D236" s="237"/>
      <c r="E236" s="265"/>
      <c r="F236" s="265"/>
      <c r="G236" s="496"/>
    </row>
    <row r="237" spans="1:7" ht="15.75" customHeight="1">
      <c r="A237" s="489"/>
      <c r="B237" s="227"/>
      <c r="C237" s="228"/>
      <c r="D237" s="225" t="s">
        <v>124</v>
      </c>
      <c r="E237" s="226">
        <v>14</v>
      </c>
      <c r="F237" s="226"/>
      <c r="G237" s="490">
        <f>E237*F237</f>
        <v>0</v>
      </c>
    </row>
    <row r="238" spans="1:7" ht="15.75">
      <c r="A238" s="486"/>
      <c r="B238" s="69"/>
      <c r="C238" s="54"/>
      <c r="D238" s="231"/>
      <c r="E238" s="232"/>
      <c r="F238" s="232"/>
      <c r="G238" s="488"/>
    </row>
    <row r="239" spans="1:7" ht="31.5">
      <c r="A239" s="486" t="s">
        <v>13</v>
      </c>
      <c r="B239" s="47">
        <v>10</v>
      </c>
      <c r="C239" s="51" t="s">
        <v>394</v>
      </c>
      <c r="D239" s="237"/>
      <c r="E239" s="265"/>
      <c r="F239" s="265"/>
      <c r="G239" s="496"/>
    </row>
    <row r="240" spans="1:7" ht="15.75" customHeight="1">
      <c r="A240" s="489"/>
      <c r="B240" s="227"/>
      <c r="C240" s="228"/>
      <c r="D240" s="225" t="s">
        <v>124</v>
      </c>
      <c r="E240" s="226">
        <v>24</v>
      </c>
      <c r="F240" s="226"/>
      <c r="G240" s="490">
        <f>E240*F240</f>
        <v>0</v>
      </c>
    </row>
    <row r="241" spans="1:7" ht="15.75">
      <c r="A241" s="486"/>
      <c r="B241" s="69"/>
      <c r="C241" s="54"/>
      <c r="D241" s="231"/>
      <c r="E241" s="232"/>
      <c r="F241" s="232"/>
      <c r="G241" s="488"/>
    </row>
    <row r="242" spans="1:7" ht="31.5">
      <c r="A242" s="486" t="s">
        <v>13</v>
      </c>
      <c r="B242" s="47">
        <v>11</v>
      </c>
      <c r="C242" s="51" t="s">
        <v>395</v>
      </c>
      <c r="D242" s="237"/>
      <c r="E242" s="265"/>
      <c r="F242" s="265"/>
      <c r="G242" s="496"/>
    </row>
    <row r="243" spans="1:7" ht="15.75" customHeight="1">
      <c r="A243" s="489"/>
      <c r="B243" s="227"/>
      <c r="C243" s="228"/>
      <c r="D243" s="225" t="s">
        <v>124</v>
      </c>
      <c r="E243" s="226">
        <v>12</v>
      </c>
      <c r="F243" s="226"/>
      <c r="G243" s="490">
        <f>E243*F243</f>
        <v>0</v>
      </c>
    </row>
    <row r="244" spans="1:7" ht="15.75">
      <c r="A244" s="486"/>
      <c r="B244" s="69"/>
      <c r="C244" s="54"/>
      <c r="D244" s="231"/>
      <c r="E244" s="232"/>
      <c r="F244" s="232"/>
      <c r="G244" s="488"/>
    </row>
    <row r="245" spans="1:7" ht="31.5">
      <c r="A245" s="486" t="s">
        <v>13</v>
      </c>
      <c r="B245" s="47">
        <v>12</v>
      </c>
      <c r="C245" s="51" t="s">
        <v>396</v>
      </c>
      <c r="D245" s="237"/>
      <c r="E245" s="265"/>
      <c r="F245" s="265"/>
      <c r="G245" s="496"/>
    </row>
    <row r="246" spans="1:7" ht="15.75" customHeight="1">
      <c r="A246" s="489"/>
      <c r="B246" s="227"/>
      <c r="C246" s="228"/>
      <c r="D246" s="225" t="s">
        <v>124</v>
      </c>
      <c r="E246" s="226">
        <v>14</v>
      </c>
      <c r="F246" s="226"/>
      <c r="G246" s="490">
        <f>E246*F246</f>
        <v>0</v>
      </c>
    </row>
    <row r="247" spans="1:7" ht="15.75">
      <c r="A247" s="486"/>
      <c r="B247" s="69"/>
      <c r="C247" s="54"/>
      <c r="D247" s="231"/>
      <c r="E247" s="232"/>
      <c r="F247" s="232"/>
      <c r="G247" s="488"/>
    </row>
    <row r="248" spans="1:7" ht="31.5">
      <c r="A248" s="486" t="s">
        <v>13</v>
      </c>
      <c r="B248" s="47">
        <v>13</v>
      </c>
      <c r="C248" s="51" t="s">
        <v>397</v>
      </c>
      <c r="D248" s="237"/>
      <c r="E248" s="265"/>
      <c r="F248" s="265"/>
      <c r="G248" s="496"/>
    </row>
    <row r="249" spans="1:7" ht="15.75" customHeight="1">
      <c r="A249" s="489"/>
      <c r="B249" s="227"/>
      <c r="C249" s="228"/>
      <c r="D249" s="225" t="s">
        <v>124</v>
      </c>
      <c r="E249" s="226">
        <v>2</v>
      </c>
      <c r="F249" s="226"/>
      <c r="G249" s="490">
        <f>E249*F249</f>
        <v>0</v>
      </c>
    </row>
    <row r="250" spans="1:7" ht="15.75">
      <c r="A250" s="486"/>
      <c r="B250" s="69"/>
      <c r="C250" s="54"/>
      <c r="D250" s="231"/>
      <c r="E250" s="232"/>
      <c r="F250" s="232"/>
      <c r="G250" s="488"/>
    </row>
    <row r="251" spans="1:7" ht="47.25">
      <c r="A251" s="489" t="s">
        <v>13</v>
      </c>
      <c r="B251" s="227">
        <v>14</v>
      </c>
      <c r="C251" s="228" t="s">
        <v>398</v>
      </c>
      <c r="D251" s="225" t="s">
        <v>124</v>
      </c>
      <c r="E251" s="226">
        <v>25</v>
      </c>
      <c r="F251" s="226"/>
      <c r="G251" s="490">
        <f>E251*F251</f>
        <v>0</v>
      </c>
    </row>
    <row r="252" spans="1:7" ht="15.75" customHeight="1">
      <c r="A252" s="489"/>
      <c r="B252" s="239"/>
      <c r="C252" s="262" t="s">
        <v>205</v>
      </c>
      <c r="D252" s="225" t="s">
        <v>124</v>
      </c>
      <c r="E252" s="226">
        <v>4</v>
      </c>
      <c r="F252" s="226"/>
      <c r="G252" s="490">
        <f>E252*F252</f>
        <v>0</v>
      </c>
    </row>
    <row r="253" spans="1:7" ht="15.75" customHeight="1">
      <c r="A253" s="489"/>
      <c r="B253" s="239"/>
      <c r="C253" s="262" t="s">
        <v>206</v>
      </c>
      <c r="D253" s="225" t="s">
        <v>124</v>
      </c>
      <c r="E253" s="226">
        <v>13</v>
      </c>
      <c r="F253" s="226"/>
      <c r="G253" s="490">
        <f>E253*F253</f>
        <v>0</v>
      </c>
    </row>
    <row r="254" spans="1:7" ht="15.75">
      <c r="A254" s="486"/>
      <c r="B254" s="69"/>
      <c r="C254" s="54"/>
      <c r="D254" s="231"/>
      <c r="E254" s="232"/>
      <c r="F254" s="232"/>
      <c r="G254" s="488"/>
    </row>
    <row r="255" spans="1:7" ht="31.5">
      <c r="A255" s="486" t="s">
        <v>13</v>
      </c>
      <c r="B255" s="47">
        <v>15</v>
      </c>
      <c r="C255" s="51" t="s">
        <v>399</v>
      </c>
      <c r="D255" s="237"/>
      <c r="E255" s="265"/>
      <c r="F255" s="265"/>
      <c r="G255" s="496"/>
    </row>
    <row r="256" spans="1:7" ht="15.75" customHeight="1">
      <c r="A256" s="489"/>
      <c r="B256" s="227"/>
      <c r="C256" s="228"/>
      <c r="D256" s="225" t="s">
        <v>124</v>
      </c>
      <c r="E256" s="226">
        <v>13</v>
      </c>
      <c r="F256" s="226"/>
      <c r="G256" s="490">
        <f>E256*F256</f>
        <v>0</v>
      </c>
    </row>
    <row r="257" spans="1:7" ht="15.75">
      <c r="A257" s="486"/>
      <c r="G257" s="500"/>
    </row>
    <row r="258" spans="1:7" ht="16.5" thickBot="1">
      <c r="A258" s="735" t="s">
        <v>207</v>
      </c>
      <c r="B258" s="736"/>
      <c r="C258" s="736"/>
      <c r="D258" s="736"/>
      <c r="E258" s="736"/>
      <c r="F258" s="737"/>
      <c r="G258" s="506">
        <f>SUM(G212:G256)</f>
        <v>0</v>
      </c>
    </row>
    <row r="261" ht="15.75">
      <c r="A261" s="53"/>
    </row>
    <row r="262" spans="1:3" ht="15.75">
      <c r="A262" s="53"/>
      <c r="C262" s="55"/>
    </row>
    <row r="263" ht="15.75">
      <c r="A263" s="53"/>
    </row>
  </sheetData>
  <sheetProtection/>
  <mergeCells count="11">
    <mergeCell ref="A258:F258"/>
    <mergeCell ref="A207:F207"/>
    <mergeCell ref="A163:F163"/>
    <mergeCell ref="A47:F47"/>
    <mergeCell ref="A31:F31"/>
    <mergeCell ref="A9:B9"/>
    <mergeCell ref="A5:G8"/>
    <mergeCell ref="A1:G1"/>
    <mergeCell ref="A2:G2"/>
    <mergeCell ref="A3:G3"/>
    <mergeCell ref="A4:G4"/>
  </mergeCells>
  <conditionalFormatting sqref="F172:G172 F182:G186 F97:G111 F113:G114 F116:G117 F119:G120 F122:G123 F125:G126 F128:G130 F155:G156 F158:G159 F161:G162 F175:G177 F179:G180 F189:G200 F202:G203 F230:G232 F234:G234">
    <cfRule type="cellIs" priority="1" dxfId="0" operator="equal" stopIfTrue="1">
      <formula>0</formula>
    </cfRule>
  </conditionalFormatting>
  <printOptions horizontalCentered="1"/>
  <pageMargins left="0" right="0" top="0.5511811023622047" bottom="0.35433070866141736" header="0" footer="0"/>
  <pageSetup horizontalDpi="600" verticalDpi="600" orientation="portrait" paperSize="9" scale="59" r:id="rId1"/>
  <rowBreaks count="5" manualBreakCount="5">
    <brk id="37" max="6" man="1"/>
    <brk id="114" max="6" man="1"/>
    <brk id="175" max="6" man="1"/>
    <brk id="207" max="6" man="1"/>
    <brk id="258"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Olivera OM. Mijodragović</cp:lastModifiedBy>
  <cp:lastPrinted>2018-07-10T12:49:00Z</cp:lastPrinted>
  <dcterms:created xsi:type="dcterms:W3CDTF">2000-09-23T09:38:30Z</dcterms:created>
  <dcterms:modified xsi:type="dcterms:W3CDTF">2018-07-11T10:52:46Z</dcterms:modified>
  <cp:category/>
  <cp:version/>
  <cp:contentType/>
  <cp:contentStatus/>
</cp:coreProperties>
</file>