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2" sheetId="1" r:id="rId1"/>
  </sheets>
  <definedNames/>
  <calcPr fullCalcOnLoad="1"/>
</workbook>
</file>

<file path=xl/sharedStrings.xml><?xml version="1.0" encoding="utf-8"?>
<sst xmlns="http://schemas.openxmlformats.org/spreadsheetml/2006/main" count="348" uniqueCount="117">
  <si>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</si>
  <si>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</si>
  <si>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</si>
  <si>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</si>
  <si>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</si>
  <si>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</si>
  <si>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</si>
  <si>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</si>
  <si>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</si>
  <si>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</si>
  <si>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</si>
  <si>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</si>
  <si>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</si>
  <si>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</si>
  <si>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</si>
  <si>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</si>
  <si>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</si>
  <si>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</si>
  <si>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</si>
  <si>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</si>
  <si>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</si>
  <si>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</si>
  <si>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</si>
  <si>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</si>
  <si>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</si>
  <si>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</si>
  <si>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</si>
  <si>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</si>
  <si>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</si>
  <si>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</si>
  <si>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МИНИСТАРСТВО ПРИВРЕДЕ-ИЗВОР 11</t>
  </si>
  <si>
    <t>укупно за програмску активност 0002</t>
  </si>
  <si>
    <t>укупно за програмску активност 0003</t>
  </si>
  <si>
    <t>укупно за програмску активност 0004</t>
  </si>
  <si>
    <t>укупно за пројекат 4001</t>
  </si>
  <si>
    <t>извор 56</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</si>
  <si>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</si>
  <si>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</si>
  <si>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</si>
  <si>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</si>
  <si>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</si>
  <si>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</si>
  <si>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</si>
  <si>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</si>
  <si>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пројекат-4001-подршка развоју локалне и регионалне инфраструктуре</t>
  </si>
  <si>
    <t>извор 11</t>
  </si>
  <si>
    <t>укупно за пројекат 4001, извор 11</t>
  </si>
  <si>
    <t>УКУПНО ЗА ПРОГРАМ 1505, ФУНКЦИЈА 411</t>
  </si>
  <si>
    <t>УКУПНО ЗА ПРОГРАМ 1505, ФУНКЦИЈА 411, ИЗВОР 01</t>
  </si>
  <si>
    <t>УКУПНО ЗА ПРОГРАМ 1505, ФУНКЦИЈА 411, ИЗВОР 11</t>
  </si>
  <si>
    <t>УКУПНО ЗА МИНИСТАРСТВО ПРИВРЕДЕ-ИЗВОР 56</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</si>
  <si>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</si>
  <si>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</si>
  <si>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</si>
  <si>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</si>
  <si>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</si>
  <si>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</si>
  <si>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</si>
  <si>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</si>
  <si>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</si>
  <si>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</si>
  <si>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</si>
  <si>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</si>
  <si>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</si>
  <si>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</si>
  <si>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</si>
  <si>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</si>
  <si>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</si>
  <si>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</si>
  <si>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</si>
  <si>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</si>
  <si>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</si>
  <si>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</si>
  <si>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1505, ИЗВОР 11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</si>
  <si>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</si>
  <si>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</si>
  <si>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</si>
  <si>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</si>
  <si>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</si>
  <si>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</si>
  <si>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</si>
  <si>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1509, ФУНКЦИЈА 410, ИЗВОР 56</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</si>
  <si>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</si>
  <si>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</si>
  <si>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</si>
  <si>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</si>
  <si>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</si>
  <si>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укупно за пројекат 7023, извор 01</t>
  </si>
  <si>
    <t>укупно за пројекат 7023, извор 56</t>
  </si>
  <si>
    <t>укупно за пројекат 7023</t>
  </si>
  <si>
    <t>ПРАТЕЋИ ТРОШКОВИ ЗАДУЖИВАЊА</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</si>
  <si>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</si>
  <si>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</si>
  <si>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</si>
  <si>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</si>
  <si>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</si>
  <si>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</si>
  <si>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</si>
  <si>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</si>
  <si>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пројекат-7023-ИПА 2014-сектор конкурентности</t>
  </si>
  <si>
    <t>пројекат-4001-ПРОИЗВОД ИНФО-успостављање јединственог дигиталног сервиса у вези са техничким прописима</t>
  </si>
  <si>
    <t>пројекат-7078-Превенција и ублажавање последица насталих услед болести COVID-19 изазване вирусом SARS-CoV-2</t>
  </si>
  <si>
    <t>укупно за пројекат 7078</t>
  </si>
  <si>
    <t>укупно по изворима</t>
  </si>
  <si>
    <t>укупно за пројекат 7078, извор 11</t>
  </si>
  <si>
    <t>УКУПНО ЗА ПРОГРАМ 1508, ФУНКЦИЈА 410, ИЗВОР 11</t>
  </si>
  <si>
    <t xml:space="preserve">Средства ове апропријације намењена су за Подршку унапређења локалне и регионалне инфраструктуре-Градимо заједно-EIB 9 и за Подршку унапређења локалне и регионалне инфраструктуре-Градимо заједно (EIB 10) </t>
  </si>
  <si>
    <t xml:space="preserve">Део средстава ове апропријације намењен је за реализацију Програма подршке развоју пословне инфраструктуре за 2020. годину; 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a  распоред и коришћење средстава вршиће се по посебном акту Владе </t>
  </si>
  <si>
    <t>Распоред и коришћење средстава ове апропријације вршиће се по посебном акту Владе и Закону  о утврђивању финансијске подршке привредним субјектима за одржавање ликвидности и обртна средства у отежаним економским условима услед пандемије COVID 19 изазвaне вирусом SARS-CoV 2</t>
  </si>
  <si>
    <t>Средства ове апропријације намењена су за спровођење уговора о заједничком инвестиционом улагању између Републике Србије и Fiat Group Automobiles S.p.A; уговора о оснивању Air Serbia; за измирење преузетих обавеза по уговорима о додели средстава за директне инвестиције и то за привредно друштво: CG FOODS Рума, Kromberg &amp; Schubert Srbija d.o.o. Крушевац, Integrated Micro-Electronics d.o.o. Ниш, ZG Lighting SRB d.o.o. Ниш, PrimeVigilance d.o.o. Београд, Essex Furukawa Magnet Wire Balkan d.o.o. Зрењанин, ELDISY SERBIA D.O.O. Чачак, VORWERK DRIVETEC SERBIA D.O.O. Чачак, MDG doo Пријепоље, BizLink Technology SRB d.o.o. Прокупље, Eurotay d.o.o. Адрани, Adient Automotive d.o.o. Лозница, ALFA TECHNICS  Свилајнац, KENTAUR BALKANS DOO Врање, LIVNICA PRECIZNIH ODLIVAKA DOO Ада, METECH DOO Смедерево, Novares Serbia d.o.o. Зрењанин, S.H.E. Superior Heating Elements d.o.o. Свилајнац, MILOTEX PREDUZEĆE ZA PROIZVODNJU, UNUTRAŠNJU I SPOLJNU TRGOVINU DOO Шимановци, RIMASTER d.o.o. Параћин, Amphenol Automotive Technology d.o.o. Трстеник, SPINTEC PRECISION d.o.o. Ниш, Tridonic SRB d.o.o. Ниш, ZF Serbia d.o.o. Панчево, THERMOWOOL d.o.o. Шид, FEKA Automotive d.o.o. Ћуприја, CPA Global d.o.o. Београд, H&amp;S FRUITS DOO Aриље, Atlantic Grand doo Београд, Ellis enterprises east doo Крушевац, GRUNER Власотинце, BOYSEN Abgassysteme Суботица, Barry Callebaut South East Europe d.o.o. Београд, RISK ENGINEERING d.o.o. Сврљиг, MTU Maintenance Serbia d.o.o. Београд, Brose d.o.o. Београд, ESB PELLETS DOO Тутин, PKC Wiring Systems d.o.o. Смедерево, RAUCH SERBIA DOO Коцељева, VICTORY SOLUTIONS d.o.o. Смедерево, Yanfeng Automotive Interior Systems d.o.o. Крагујевац, DEC International doo Стара Пазова, HEMIJSKA INDUSTRIJA NEVENA DOO Београд, MINTH AUTOMOTIVE EUROPE društvo sa ograničenom odgovornošću Лозница, TAM fish &amp; shrimps d.o.o. Параћин, Xingyu Automotive Lighting Systems d.o.o. Ниш, A 2000 Industrija-Elektronika d.o.o. Београд, PLANET BIKE CO. DOO Београд, I - Novi Tekstili DOO Београд, Privredno drušvo za proizvodnju hleba i peciva Don Don doo Београд, Cooper Tire&amp;Rubber Company Serbia d.o.o. Крушевац, Linglong International Europe d.o.o. Зрењанин, Cablex-S doo Платичево, Kyungshin Cable Europe d.o.o. Смедеревска Паланка, Toyo Tire Serbia d.o.o. Београд, CONTINENTAL AUTOMOTIVE SERBIA DOO Нови Сад, KOENIG METALL d.o.o. Ивањица, PREDUZEĆE ZA PROIZVODNJU,TRGOVINU I USLUGE GIR DOO ADRANI Краљево, Инмолд пласт доо Пожега, TATRAVAGONKA BRATSTVO DOO Суботица, DRUŠTVO ZA PROMET I USLUGE "CHEMICAL AGROSAVA" DOO Београд, Društvo za inženjering i usluge MILLENNIUM RESORTS D.O.O. Београд, AD PLANINKA Куршумлија, Perutnina Ptuj-Topiko d.o.o. za proizvodnju i promet živine i živinarskih proizvoda Бачка Топола, SMP Automotive Interior Modules d.o.o. Ћуприја, DRUŠTVO SA OGRANIČENOM ODGOVORNOŠĆU ZA TRGOVINU INTERTRON Вршац, FLUID TECHNOLOGY SYSTEMS DOO Прибој, fischer automotive systems KD Јагодина, DRUŠTVO ZA ELEKTRONIKU PROMET I USLUGE DMV INDUSTRIJSKI KONTROLNI SISTEMI DOO Ниш, ALBON ENGINEERING &amp; MANUFACTURING DOO Пећинци, Magna Seating d.o.o. Оџаци, Bizerba Production &amp; Tech Center d.o.o. Београд, TM HOSPITALITY DOO Београд, PRIVREDNO DRUŠTVO ZA SPECIJALNU NADGRADNJU KOMUNALNIH VOZILA RESOR DOO Гаџин Хан, DEM DOO ZA PROIZVODNJU I TRGOVINU Кулпин, Бања Комерц Бекамент ДOO Бања, Аранђеловац, A&amp;D STEEL CONSTRUCTION doo Дубље, FABRIKA ZA PRERADU VOĆA I POVRĆA NECTAR DOO Бачка Паланка, MECAFOR PRODUCTS DRUŠTVO S OGRANIČENOM ODGOVORNOŠĆU Кикинда, ICL Services and Solutions d.o.o. Београд, Forest Bioenergy d.o.o. Пуковац, EBV Elektronik d.o.o. Београд, DRUŠTVO ZA PROIZVODNJU, TRGOVINU I USLUGE EURO LINE DOO Вучковица, Regent Lighting doo Свилајнац, WACKER NEUSON KRAGUJEVAC DOO Крагујевац, Yanfeng Seating d.o.o. Крагујевац, DRUŠTVO ZA TRGOVINU ROBERT BOSCH DOO Београд, EXCITING D.O.O. Београд, DRUŠTVO ZA POLJOPRIVREDNU PROIZVODNJU I PRERADU POREČJE DOO Вучје, MACARON MODA D.O.O. Велика Плана, DRUŠTVO SA OGRANIČENOM ODGOVORNOŠĆU ZA TRGOVINU INTERTRON Вршац, SPEL Manufacturing d.o.o. Београд, PREDUZEĆE ZA PREVOZ USLUGE PREVOZ I PROIZVODNJU JUGOMETAL DOO Ратина, ALCO GROUP HOTELI D.O.O. Београд, Atlantic Štark d.o.o. Београд, Preduzeće za proizvodnju čipsa i drugih proizvoda od krompira Chips Way d.o.o. Чачак, Kompanija Takovo društvo sa ograničenom odgovornošću Горњи Милановац, HANSGROHE DOO Београд, за подстицање привредног развоја у складу са посебним актима Влaде</t>
  </si>
  <si>
    <t>Закон о буџету РС</t>
  </si>
  <si>
    <t>за 2022. годину</t>
  </si>
  <si>
    <t>пројекат 4004-Програм финансијске подршке-Kоришћењем стандарда до конкурентнијих производа</t>
  </si>
  <si>
    <t>извршено до</t>
  </si>
  <si>
    <t>у %</t>
  </si>
  <si>
    <t>31.12.2022.</t>
  </si>
  <si>
    <t>Део средства ове апропријације намењена су за Агенцију за привредне регистре; део средства ове апропријације намењен је за спровођења поступка ликвидације привредног друштва „5. Европске Универзитетске игре Београд 2020“ д.о.о. Београд</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</si>
</sst>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0" xfId="0" applyNumberFormat="1" applyFont="1" applyFill="1" applyBorder="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5" fillId="0" borderId="12" xfId="0" applyNumberFormat="1" applyFont="1" applyBorder="1" applyAlignment="1">
      <alignment/>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0" fontId="1" fillId="0" borderId="14" xfId="0" applyFont="1" applyFill="1" applyBorder="1" applyAlignment="1">
      <alignment horizontal="center"/>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42" fillId="0" borderId="0" xfId="0" applyFont="1" applyFill="1" applyAlignment="1">
      <alignment/>
    </xf>
    <xf numFmtId="4" fontId="42" fillId="0" borderId="0" xfId="0" applyNumberFormat="1" applyFont="1" applyFill="1" applyBorder="1" applyAlignment="1">
      <alignment/>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horizontal="center" vertical="center"/>
    </xf>
    <xf numFmtId="4" fontId="1" fillId="0" borderId="12" xfId="0" applyNumberFormat="1" applyFont="1" applyBorder="1" applyAlignment="1">
      <alignment horizontal="center"/>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vertical="center"/>
    </xf>
    <xf numFmtId="4" fontId="1" fillId="0" borderId="32" xfId="0" applyNumberFormat="1" applyFont="1" applyBorder="1" applyAlignment="1">
      <alignment horizontal="center"/>
    </xf>
    <xf numFmtId="4" fontId="4" fillId="0" borderId="31" xfId="0" applyNumberFormat="1" applyFont="1" applyBorder="1" applyAlignment="1">
      <alignment/>
    </xf>
    <xf numFmtId="4" fontId="4" fillId="0" borderId="33"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4"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4"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35" xfId="0" applyNumberFormat="1" applyFont="1" applyBorder="1" applyAlignment="1">
      <alignment/>
    </xf>
    <xf numFmtId="0" fontId="4" fillId="0" borderId="14" xfId="0" applyFont="1" applyFill="1" applyBorder="1" applyAlignment="1">
      <alignment/>
    </xf>
    <xf numFmtId="4" fontId="4" fillId="0" borderId="31" xfId="0" applyNumberFormat="1" applyFont="1" applyFill="1" applyBorder="1" applyAlignment="1">
      <alignment/>
    </xf>
    <xf numFmtId="4" fontId="1" fillId="0" borderId="36" xfId="0" applyNumberFormat="1" applyFont="1" applyBorder="1" applyAlignment="1">
      <alignment horizontal="center"/>
    </xf>
    <xf numFmtId="4" fontId="4" fillId="0" borderId="37" xfId="0" applyNumberFormat="1" applyFont="1" applyBorder="1" applyAlignment="1">
      <alignment/>
    </xf>
    <xf numFmtId="0" fontId="1" fillId="0" borderId="14" xfId="0" applyFont="1" applyFill="1" applyBorder="1" applyAlignment="1">
      <alignment horizontal="center" vertical="center"/>
    </xf>
    <xf numFmtId="4" fontId="4" fillId="0" borderId="13" xfId="0" applyNumberFormat="1" applyFont="1" applyBorder="1" applyAlignment="1">
      <alignment horizontal="right"/>
    </xf>
    <xf numFmtId="4" fontId="4" fillId="0" borderId="14" xfId="0" applyNumberFormat="1" applyFont="1" applyBorder="1" applyAlignment="1">
      <alignment/>
    </xf>
    <xf numFmtId="0" fontId="5" fillId="0" borderId="38" xfId="0" applyFont="1" applyFill="1" applyBorder="1" applyAlignment="1">
      <alignment horizontal="left" vertical="center" wrapText="1"/>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0" fontId="0" fillId="0" borderId="0" xfId="0" applyFont="1" applyAlignment="1">
      <alignment/>
    </xf>
    <xf numFmtId="4" fontId="6" fillId="0" borderId="0" xfId="0" applyNumberFormat="1"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2"/>
  <sheetViews>
    <sheetView tabSelected="1" zoomScalePageLayoutView="0" workbookViewId="0" topLeftCell="A184">
      <selection activeCell="E216" sqref="E216"/>
    </sheetView>
  </sheetViews>
  <sheetFormatPr defaultColWidth="9.140625" defaultRowHeight="12.75"/>
  <cols>
    <col min="1" max="1" width="3.7109375" style="18" customWidth="1"/>
    <col min="2" max="2" width="69.421875" style="18" customWidth="1"/>
    <col min="3" max="3" width="17.421875" style="8" customWidth="1"/>
    <col min="4" max="4" width="17.140625" style="8" customWidth="1"/>
    <col min="5" max="5" width="7.421875" style="8" customWidth="1"/>
    <col min="7" max="7" width="13.8515625" style="0" bestFit="1" customWidth="1"/>
  </cols>
  <sheetData>
    <row r="1" ht="12" customHeight="1">
      <c r="B1" s="11" t="s">
        <v>86</v>
      </c>
    </row>
    <row r="2" ht="12" customHeight="1">
      <c r="B2" s="11" t="s">
        <v>96</v>
      </c>
    </row>
    <row r="3" ht="12" customHeight="1">
      <c r="B3" s="11"/>
    </row>
    <row r="4" spans="1:5" ht="12" customHeight="1">
      <c r="A4" s="5"/>
      <c r="B4" s="11" t="s">
        <v>54</v>
      </c>
      <c r="C4" s="23"/>
      <c r="D4" s="23"/>
      <c r="E4" s="23"/>
    </row>
    <row r="5" spans="1:5" ht="12" customHeight="1">
      <c r="A5" s="5"/>
      <c r="B5" s="11" t="s">
        <v>22</v>
      </c>
      <c r="C5" s="23"/>
      <c r="D5" s="23"/>
      <c r="E5" s="23"/>
    </row>
    <row r="6" ht="12" customHeight="1" thickBot="1">
      <c r="B6" s="11" t="s">
        <v>55</v>
      </c>
    </row>
    <row r="7" spans="1:5" ht="12" customHeight="1">
      <c r="A7" s="17" t="s">
        <v>11</v>
      </c>
      <c r="B7" s="31" t="s">
        <v>12</v>
      </c>
      <c r="C7" s="22" t="s">
        <v>110</v>
      </c>
      <c r="D7" s="22" t="s">
        <v>113</v>
      </c>
      <c r="E7" s="22" t="s">
        <v>114</v>
      </c>
    </row>
    <row r="8" spans="1:5" ht="12" customHeight="1" thickBot="1">
      <c r="A8" s="39" t="s">
        <v>14</v>
      </c>
      <c r="B8" s="35" t="s">
        <v>20</v>
      </c>
      <c r="C8" s="36" t="s">
        <v>111</v>
      </c>
      <c r="D8" s="36" t="s">
        <v>115</v>
      </c>
      <c r="E8" s="36"/>
    </row>
    <row r="9" spans="1:5" ht="12" customHeight="1">
      <c r="A9" s="12">
        <v>411</v>
      </c>
      <c r="B9" s="56" t="s">
        <v>16</v>
      </c>
      <c r="C9" s="24">
        <v>25944000</v>
      </c>
      <c r="D9" s="24">
        <v>25857061.83</v>
      </c>
      <c r="E9" s="24">
        <f>SUM(D9/C9*100)</f>
        <v>99.6649006706753</v>
      </c>
    </row>
    <row r="10" spans="1:5" ht="12" customHeight="1">
      <c r="A10" s="1">
        <v>412</v>
      </c>
      <c r="B10" s="33" t="s">
        <v>0</v>
      </c>
      <c r="C10" s="25">
        <v>4196000</v>
      </c>
      <c r="D10" s="25">
        <v>4175915.31</v>
      </c>
      <c r="E10" s="25">
        <f>SUM(D10/C10*100)</f>
        <v>99.52133722592946</v>
      </c>
    </row>
    <row r="11" spans="1:5" ht="12" customHeight="1">
      <c r="A11" s="1">
        <v>415</v>
      </c>
      <c r="B11" s="33" t="s">
        <v>17</v>
      </c>
      <c r="C11" s="25">
        <v>1500000</v>
      </c>
      <c r="D11" s="25">
        <v>698633</v>
      </c>
      <c r="E11" s="25">
        <f>SUM(D11/C11*100)</f>
        <v>46.57553333333333</v>
      </c>
    </row>
    <row r="12" spans="1:5" ht="12" customHeight="1">
      <c r="A12" s="1">
        <v>416</v>
      </c>
      <c r="B12" s="33" t="s">
        <v>15</v>
      </c>
      <c r="C12" s="25">
        <v>200000</v>
      </c>
      <c r="D12" s="25">
        <v>0</v>
      </c>
      <c r="E12" s="25">
        <f>SUM(D12/C12*100)</f>
        <v>0</v>
      </c>
    </row>
    <row r="13" spans="1:5" ht="12" customHeight="1" thickBot="1">
      <c r="A13" s="40"/>
      <c r="B13" s="41" t="s">
        <v>37</v>
      </c>
      <c r="C13" s="38">
        <f>SUM(C9+C10+C11+C12)</f>
        <v>31840000</v>
      </c>
      <c r="D13" s="30">
        <f>SUM(D9+D10+D11+D12)</f>
        <v>30731610.139999997</v>
      </c>
      <c r="E13" s="30">
        <f>SUM(D13/C13*100)</f>
        <v>96.51887606783919</v>
      </c>
    </row>
    <row r="14" spans="1:5" ht="12" customHeight="1" thickBot="1">
      <c r="A14" s="5"/>
      <c r="B14" s="6" t="s">
        <v>100</v>
      </c>
      <c r="C14" s="23"/>
      <c r="D14" s="23"/>
      <c r="E14" s="23"/>
    </row>
    <row r="15" spans="1:5" ht="12" customHeight="1">
      <c r="A15" s="17" t="s">
        <v>11</v>
      </c>
      <c r="B15" s="31" t="s">
        <v>12</v>
      </c>
      <c r="C15" s="22" t="s">
        <v>110</v>
      </c>
      <c r="D15" s="22" t="s">
        <v>113</v>
      </c>
      <c r="E15" s="22" t="s">
        <v>114</v>
      </c>
    </row>
    <row r="16" spans="1:5" ht="12" customHeight="1" thickBot="1">
      <c r="A16" s="39" t="s">
        <v>14</v>
      </c>
      <c r="B16" s="35" t="s">
        <v>20</v>
      </c>
      <c r="C16" s="36" t="s">
        <v>111</v>
      </c>
      <c r="D16" s="36" t="s">
        <v>115</v>
      </c>
      <c r="E16" s="36"/>
    </row>
    <row r="17" spans="1:5" ht="12" customHeight="1">
      <c r="A17" s="1">
        <v>423</v>
      </c>
      <c r="B17" s="33" t="s">
        <v>3</v>
      </c>
      <c r="C17" s="24">
        <v>2400000</v>
      </c>
      <c r="D17" s="25">
        <v>907200</v>
      </c>
      <c r="E17" s="25">
        <f>SUM(D17/C17*100)</f>
        <v>37.8</v>
      </c>
    </row>
    <row r="18" spans="1:5" ht="12" customHeight="1">
      <c r="A18" s="1">
        <v>512</v>
      </c>
      <c r="B18" s="33" t="s">
        <v>8</v>
      </c>
      <c r="C18" s="25">
        <v>2160000</v>
      </c>
      <c r="D18" s="25">
        <v>0</v>
      </c>
      <c r="E18" s="25">
        <f>SUM(D18/C18*100)</f>
        <v>0</v>
      </c>
    </row>
    <row r="19" spans="1:5" ht="12" customHeight="1">
      <c r="A19" s="58">
        <v>515</v>
      </c>
      <c r="B19" s="59" t="s">
        <v>77</v>
      </c>
      <c r="C19" s="25">
        <v>5040000</v>
      </c>
      <c r="D19" s="25">
        <v>0</v>
      </c>
      <c r="E19" s="25">
        <f>SUM(D19/C19*100)</f>
        <v>0</v>
      </c>
    </row>
    <row r="20" spans="1:5" ht="12" customHeight="1" thickBot="1">
      <c r="A20" s="40"/>
      <c r="B20" s="41" t="s">
        <v>34</v>
      </c>
      <c r="C20" s="38">
        <f>SUM(C17+C18+C19)</f>
        <v>9600000</v>
      </c>
      <c r="D20" s="38">
        <f>SUM(D17+D18+D19)</f>
        <v>907200</v>
      </c>
      <c r="E20" s="38">
        <f>SUM(D20/C20*100)</f>
        <v>9.45</v>
      </c>
    </row>
    <row r="21" spans="1:5" ht="12" customHeight="1" thickBot="1">
      <c r="A21" s="5"/>
      <c r="B21" s="11" t="s">
        <v>112</v>
      </c>
      <c r="C21" s="23"/>
      <c r="D21" s="23"/>
      <c r="E21" s="23"/>
    </row>
    <row r="22" spans="1:5" ht="12" customHeight="1">
      <c r="A22" s="17" t="s">
        <v>11</v>
      </c>
      <c r="B22" s="31" t="s">
        <v>12</v>
      </c>
      <c r="C22" s="22" t="s">
        <v>110</v>
      </c>
      <c r="D22" s="68" t="s">
        <v>113</v>
      </c>
      <c r="E22" s="22" t="s">
        <v>114</v>
      </c>
    </row>
    <row r="23" spans="1:5" ht="12" customHeight="1" thickBot="1">
      <c r="A23" s="39" t="s">
        <v>14</v>
      </c>
      <c r="B23" s="35" t="s">
        <v>20</v>
      </c>
      <c r="C23" s="36" t="s">
        <v>111</v>
      </c>
      <c r="D23" s="36" t="s">
        <v>115</v>
      </c>
      <c r="E23" s="36"/>
    </row>
    <row r="24" spans="1:5" ht="12" customHeight="1">
      <c r="A24" s="1">
        <v>454</v>
      </c>
      <c r="B24" s="33" t="s">
        <v>21</v>
      </c>
      <c r="C24" s="24">
        <v>50000000</v>
      </c>
      <c r="D24" s="70">
        <v>0</v>
      </c>
      <c r="E24" s="27">
        <f>SUM(D24/C24*100)</f>
        <v>0</v>
      </c>
    </row>
    <row r="25" spans="1:5" ht="14.25" customHeight="1">
      <c r="A25" s="1"/>
      <c r="B25" s="64" t="s">
        <v>40</v>
      </c>
      <c r="C25" s="25"/>
      <c r="D25" s="69"/>
      <c r="E25" s="25"/>
    </row>
    <row r="26" spans="1:5" ht="12" customHeight="1" thickBot="1">
      <c r="A26" s="74"/>
      <c r="B26" s="75" t="s">
        <v>41</v>
      </c>
      <c r="C26" s="29">
        <f>SUM(C24)</f>
        <v>50000000</v>
      </c>
      <c r="D26" s="73">
        <f>SUM(D24)</f>
        <v>0</v>
      </c>
      <c r="E26" s="27">
        <f>SUM(D26/C26*100)</f>
        <v>0</v>
      </c>
    </row>
    <row r="27" spans="1:5" ht="12" customHeight="1" thickBot="1">
      <c r="A27" s="4"/>
      <c r="B27" s="34" t="s">
        <v>36</v>
      </c>
      <c r="C27" s="28">
        <f>SUM(C13+C20+C26)</f>
        <v>91440000</v>
      </c>
      <c r="D27" s="71">
        <f>SUM(D13+D20+D26)</f>
        <v>31638810.139999997</v>
      </c>
      <c r="E27" s="28">
        <f>SUM(D27/C27*100)</f>
        <v>34.600623512685914</v>
      </c>
    </row>
    <row r="28" spans="1:5" ht="12" customHeight="1">
      <c r="A28" s="5"/>
      <c r="B28" s="6"/>
      <c r="C28" s="23"/>
      <c r="D28" s="23"/>
      <c r="E28" s="23"/>
    </row>
    <row r="29" spans="2:5" ht="12" customHeight="1">
      <c r="B29" s="11" t="s">
        <v>43</v>
      </c>
      <c r="E29" s="23"/>
    </row>
    <row r="30" spans="2:5" ht="12" customHeight="1">
      <c r="B30" s="11" t="s">
        <v>26</v>
      </c>
      <c r="E30" s="23"/>
    </row>
    <row r="31" spans="2:5" ht="12" customHeight="1" thickBot="1">
      <c r="B31" s="11" t="s">
        <v>44</v>
      </c>
      <c r="E31" s="23"/>
    </row>
    <row r="32" spans="1:5" ht="12" customHeight="1">
      <c r="A32" s="17" t="s">
        <v>11</v>
      </c>
      <c r="B32" s="31" t="s">
        <v>12</v>
      </c>
      <c r="C32" s="22" t="s">
        <v>110</v>
      </c>
      <c r="D32" s="22" t="s">
        <v>113</v>
      </c>
      <c r="E32" s="22" t="s">
        <v>114</v>
      </c>
    </row>
    <row r="33" spans="1:5" ht="12" customHeight="1" thickBot="1">
      <c r="A33" s="39" t="s">
        <v>14</v>
      </c>
      <c r="B33" s="35" t="s">
        <v>45</v>
      </c>
      <c r="C33" s="36" t="s">
        <v>111</v>
      </c>
      <c r="D33" s="36" t="s">
        <v>115</v>
      </c>
      <c r="E33" s="36"/>
    </row>
    <row r="34" spans="1:5" ht="12" customHeight="1">
      <c r="A34" s="61">
        <v>444</v>
      </c>
      <c r="B34" s="7" t="s">
        <v>90</v>
      </c>
      <c r="C34" s="24">
        <v>100000</v>
      </c>
      <c r="D34" s="25">
        <v>0</v>
      </c>
      <c r="E34" s="25">
        <f>SUM(D34/C34*100)</f>
        <v>0</v>
      </c>
    </row>
    <row r="35" spans="1:5" ht="12" customHeight="1">
      <c r="A35" s="7">
        <v>511</v>
      </c>
      <c r="B35" s="7" t="s">
        <v>25</v>
      </c>
      <c r="C35" s="24">
        <v>7984000</v>
      </c>
      <c r="D35" s="25">
        <v>0</v>
      </c>
      <c r="E35" s="25">
        <f>SUM(D35/C35*100)</f>
        <v>0</v>
      </c>
    </row>
    <row r="36" spans="1:5" ht="43.5" customHeight="1">
      <c r="A36" s="1"/>
      <c r="B36" s="65" t="s">
        <v>106</v>
      </c>
      <c r="C36" s="37"/>
      <c r="D36" s="26"/>
      <c r="E36" s="25"/>
    </row>
    <row r="37" spans="1:5" ht="12" customHeight="1" thickBot="1">
      <c r="A37" s="40"/>
      <c r="B37" s="40" t="s">
        <v>46</v>
      </c>
      <c r="C37" s="20">
        <f>SUM(C34+C35)</f>
        <v>8084000</v>
      </c>
      <c r="D37" s="16">
        <f>SUM(D34+D35)</f>
        <v>0</v>
      </c>
      <c r="E37" s="30">
        <f>SUM(D37/C37*100)</f>
        <v>0</v>
      </c>
    </row>
    <row r="38" spans="2:5" ht="12" customHeight="1" thickBot="1">
      <c r="B38" s="11" t="s">
        <v>69</v>
      </c>
      <c r="E38" s="23"/>
    </row>
    <row r="39" spans="1:5" ht="12" customHeight="1">
      <c r="A39" s="17" t="s">
        <v>11</v>
      </c>
      <c r="B39" s="52" t="s">
        <v>12</v>
      </c>
      <c r="C39" s="22" t="s">
        <v>110</v>
      </c>
      <c r="D39" s="22" t="s">
        <v>113</v>
      </c>
      <c r="E39" s="22" t="s">
        <v>114</v>
      </c>
    </row>
    <row r="40" spans="1:5" ht="12" customHeight="1" thickBot="1">
      <c r="A40" s="39" t="s">
        <v>14</v>
      </c>
      <c r="B40" s="53" t="s">
        <v>20</v>
      </c>
      <c r="C40" s="36" t="s">
        <v>111</v>
      </c>
      <c r="D40" s="36" t="s">
        <v>115</v>
      </c>
      <c r="E40" s="36"/>
    </row>
    <row r="41" spans="1:5" ht="12" customHeight="1">
      <c r="A41" s="12">
        <v>511</v>
      </c>
      <c r="B41" s="54" t="s">
        <v>25</v>
      </c>
      <c r="C41" s="24">
        <v>826657000</v>
      </c>
      <c r="D41" s="25">
        <v>636994247.32</v>
      </c>
      <c r="E41" s="25">
        <f>SUM(D41/C41*100)</f>
        <v>77.05665678993827</v>
      </c>
    </row>
    <row r="42" spans="1:5" ht="64.5" customHeight="1">
      <c r="A42" s="13"/>
      <c r="B42" s="65" t="s">
        <v>107</v>
      </c>
      <c r="C42" s="26"/>
      <c r="D42" s="26"/>
      <c r="E42" s="25"/>
    </row>
    <row r="43" spans="1:5" ht="12" customHeight="1" thickBot="1">
      <c r="A43" s="40"/>
      <c r="B43" s="76" t="s">
        <v>41</v>
      </c>
      <c r="C43" s="77">
        <f>SUM(C41)</f>
        <v>826657000</v>
      </c>
      <c r="D43" s="78">
        <f>SUM(D41)</f>
        <v>636994247.32</v>
      </c>
      <c r="E43" s="27">
        <f>SUM(D43/C43*100)</f>
        <v>77.05665678993827</v>
      </c>
    </row>
    <row r="44" spans="1:5" ht="12" customHeight="1" thickBot="1">
      <c r="A44" s="14"/>
      <c r="B44" s="55" t="s">
        <v>48</v>
      </c>
      <c r="C44" s="9">
        <f>SUM(C43)</f>
        <v>826657000</v>
      </c>
      <c r="D44" s="9">
        <f>SUM(D43)</f>
        <v>636994247.32</v>
      </c>
      <c r="E44" s="28">
        <f>SUM(D44/C44*100)</f>
        <v>77.05665678993827</v>
      </c>
    </row>
    <row r="45" spans="1:5" ht="12" customHeight="1" thickBot="1">
      <c r="A45" s="14"/>
      <c r="B45" s="21" t="s">
        <v>49</v>
      </c>
      <c r="C45" s="9">
        <f>SUM(C37)</f>
        <v>8084000</v>
      </c>
      <c r="D45" s="9">
        <f>SUM(D37)</f>
        <v>0</v>
      </c>
      <c r="E45" s="28">
        <f>SUM(D45/C45*100)</f>
        <v>0</v>
      </c>
    </row>
    <row r="46" spans="1:5" ht="12" customHeight="1" thickBot="1">
      <c r="A46" s="14"/>
      <c r="B46" s="14" t="s">
        <v>47</v>
      </c>
      <c r="C46" s="9">
        <f>SUM(C44+C45)</f>
        <v>834741000</v>
      </c>
      <c r="D46" s="9">
        <f>SUM(D44+D45)</f>
        <v>636994247.32</v>
      </c>
      <c r="E46" s="28">
        <f>SUM(D46/C46*100)</f>
        <v>76.31040614034774</v>
      </c>
    </row>
    <row r="47" spans="1:5" ht="12" customHeight="1">
      <c r="A47" s="6"/>
      <c r="B47" s="6"/>
      <c r="C47" s="3"/>
      <c r="D47" s="3"/>
      <c r="E47" s="23"/>
    </row>
    <row r="48" spans="1:5" ht="12" customHeight="1">
      <c r="A48" s="6"/>
      <c r="B48" s="6"/>
      <c r="C48" s="3"/>
      <c r="D48" s="3"/>
      <c r="E48" s="23"/>
    </row>
    <row r="49" spans="1:5" ht="12" customHeight="1">
      <c r="A49" s="6"/>
      <c r="B49" s="11" t="s">
        <v>43</v>
      </c>
      <c r="C49" s="23"/>
      <c r="D49" s="23"/>
      <c r="E49" s="23"/>
    </row>
    <row r="50" spans="1:5" ht="12" customHeight="1">
      <c r="A50" s="6"/>
      <c r="B50" s="11" t="s">
        <v>28</v>
      </c>
      <c r="C50" s="23"/>
      <c r="D50" s="23"/>
      <c r="E50" s="23"/>
    </row>
    <row r="51" spans="2:5" ht="12" customHeight="1" thickBot="1">
      <c r="B51" s="11" t="s">
        <v>70</v>
      </c>
      <c r="E51" s="23"/>
    </row>
    <row r="52" spans="1:5" ht="12" customHeight="1">
      <c r="A52" s="17" t="s">
        <v>11</v>
      </c>
      <c r="B52" s="17" t="s">
        <v>12</v>
      </c>
      <c r="C52" s="22" t="s">
        <v>110</v>
      </c>
      <c r="D52" s="22" t="s">
        <v>113</v>
      </c>
      <c r="E52" s="22" t="s">
        <v>114</v>
      </c>
    </row>
    <row r="53" spans="1:5" ht="12" customHeight="1" thickBot="1">
      <c r="A53" s="39" t="s">
        <v>14</v>
      </c>
      <c r="B53" s="39" t="s">
        <v>20</v>
      </c>
      <c r="C53" s="36" t="s">
        <v>111</v>
      </c>
      <c r="D53" s="36" t="s">
        <v>115</v>
      </c>
      <c r="E53" s="36"/>
    </row>
    <row r="54" spans="1:5" ht="12" customHeight="1">
      <c r="A54" s="12">
        <v>424</v>
      </c>
      <c r="B54" s="12" t="s">
        <v>4</v>
      </c>
      <c r="C54" s="63">
        <v>20000000</v>
      </c>
      <c r="D54" s="25">
        <v>20000000</v>
      </c>
      <c r="E54" s="25">
        <f>SUM(D54/C54*100)</f>
        <v>100</v>
      </c>
    </row>
    <row r="55" spans="1:5" ht="44.25" customHeight="1">
      <c r="A55" s="1"/>
      <c r="B55" s="64" t="s">
        <v>93</v>
      </c>
      <c r="C55" s="29"/>
      <c r="D55" s="25"/>
      <c r="E55" s="25"/>
    </row>
    <row r="56" spans="1:5" ht="12" customHeight="1">
      <c r="A56" s="1">
        <v>463</v>
      </c>
      <c r="B56" s="1" t="s">
        <v>29</v>
      </c>
      <c r="C56" s="25">
        <v>20000000</v>
      </c>
      <c r="D56" s="25">
        <v>10706131.83</v>
      </c>
      <c r="E56" s="25">
        <f>SUM(D56/C56*100)</f>
        <v>53.530659150000005</v>
      </c>
    </row>
    <row r="57" spans="1:5" ht="47.25" customHeight="1">
      <c r="A57" s="1"/>
      <c r="B57" s="64" t="s">
        <v>91</v>
      </c>
      <c r="C57" s="25"/>
      <c r="D57" s="25"/>
      <c r="E57" s="25"/>
    </row>
    <row r="58" spans="1:5" ht="12" customHeight="1" thickBot="1">
      <c r="A58" s="21"/>
      <c r="B58" s="21" t="s">
        <v>33</v>
      </c>
      <c r="C58" s="30">
        <f>SUM(C54+C56)</f>
        <v>40000000</v>
      </c>
      <c r="D58" s="30">
        <f>SUM(D54+D56)</f>
        <v>30706131.83</v>
      </c>
      <c r="E58" s="30">
        <f>SUM(D58/C58*100)</f>
        <v>76.765329575</v>
      </c>
    </row>
    <row r="59" spans="2:5" ht="12" customHeight="1" thickBot="1">
      <c r="B59" s="11" t="s">
        <v>71</v>
      </c>
      <c r="E59" s="23"/>
    </row>
    <row r="60" spans="1:5" ht="12" customHeight="1">
      <c r="A60" s="17" t="s">
        <v>11</v>
      </c>
      <c r="B60" s="17" t="s">
        <v>12</v>
      </c>
      <c r="C60" s="22" t="s">
        <v>110</v>
      </c>
      <c r="D60" s="22" t="s">
        <v>113</v>
      </c>
      <c r="E60" s="22" t="s">
        <v>114</v>
      </c>
    </row>
    <row r="61" spans="1:5" ht="12" customHeight="1" thickBot="1">
      <c r="A61" s="39" t="s">
        <v>14</v>
      </c>
      <c r="B61" s="39" t="s">
        <v>20</v>
      </c>
      <c r="C61" s="36" t="s">
        <v>111</v>
      </c>
      <c r="D61" s="36" t="s">
        <v>115</v>
      </c>
      <c r="E61" s="36"/>
    </row>
    <row r="62" spans="1:5" ht="12" customHeight="1">
      <c r="A62" s="12">
        <v>463</v>
      </c>
      <c r="B62" s="12" t="s">
        <v>29</v>
      </c>
      <c r="C62" s="63">
        <v>10000000</v>
      </c>
      <c r="D62" s="25">
        <v>0</v>
      </c>
      <c r="E62" s="25">
        <f>SUM(D62/C62*100)</f>
        <v>0</v>
      </c>
    </row>
    <row r="63" spans="1:5" ht="14.25" customHeight="1">
      <c r="A63" s="1"/>
      <c r="B63" s="66" t="s">
        <v>92</v>
      </c>
      <c r="C63" s="48"/>
      <c r="D63" s="79"/>
      <c r="E63" s="25"/>
    </row>
    <row r="64" spans="1:5" ht="12" customHeight="1" thickBot="1">
      <c r="A64" s="21"/>
      <c r="B64" s="74" t="s">
        <v>42</v>
      </c>
      <c r="C64" s="77">
        <f>SUM(C62)</f>
        <v>10000000</v>
      </c>
      <c r="D64" s="78">
        <f>SUM(D62)</f>
        <v>0</v>
      </c>
      <c r="E64" s="27">
        <f>SUM(D64/C64*100)</f>
        <v>0</v>
      </c>
    </row>
    <row r="65" spans="1:5" ht="12" customHeight="1" thickBot="1">
      <c r="A65" s="14"/>
      <c r="B65" s="14" t="s">
        <v>95</v>
      </c>
      <c r="C65" s="9">
        <f>SUM(C58+C64)</f>
        <v>50000000</v>
      </c>
      <c r="D65" s="9">
        <f>SUM(D58+D64)</f>
        <v>30706131.83</v>
      </c>
      <c r="E65" s="28">
        <f>SUM(D65/C65*100)</f>
        <v>61.41226366</v>
      </c>
    </row>
    <row r="66" spans="1:5" ht="12" customHeight="1" thickBot="1">
      <c r="A66" s="6"/>
      <c r="B66" s="6"/>
      <c r="C66" s="3"/>
      <c r="D66" s="3"/>
      <c r="E66" s="23"/>
    </row>
    <row r="67" spans="1:5" ht="12" customHeight="1" thickBot="1">
      <c r="A67" s="14"/>
      <c r="B67" s="55" t="s">
        <v>72</v>
      </c>
      <c r="C67" s="9">
        <f>SUM(C44+C65)</f>
        <v>876657000</v>
      </c>
      <c r="D67" s="72">
        <f>SUM(D44+D65)</f>
        <v>667700379.1500001</v>
      </c>
      <c r="E67" s="28">
        <f>SUM(D67/C67*100)</f>
        <v>76.16438118329063</v>
      </c>
    </row>
    <row r="68" spans="1:5" ht="12" customHeight="1" thickBot="1">
      <c r="A68" s="14"/>
      <c r="B68" s="14" t="s">
        <v>73</v>
      </c>
      <c r="C68" s="9">
        <f>SUM(C45)</f>
        <v>8084000</v>
      </c>
      <c r="D68" s="72">
        <f>SUM(D45)</f>
        <v>0</v>
      </c>
      <c r="E68" s="28">
        <f>SUM(D68/C68*100)</f>
        <v>0</v>
      </c>
    </row>
    <row r="69" spans="1:5" ht="12" customHeight="1" thickBot="1">
      <c r="A69" s="14"/>
      <c r="B69" s="14" t="s">
        <v>53</v>
      </c>
      <c r="C69" s="9">
        <f>SUM(C67+C68)</f>
        <v>884741000</v>
      </c>
      <c r="D69" s="72">
        <f>SUM(D67+D68)</f>
        <v>667700379.1500001</v>
      </c>
      <c r="E69" s="28">
        <f>SUM(D69/C69*100)</f>
        <v>75.46845677435545</v>
      </c>
    </row>
    <row r="70" spans="1:5" ht="12" customHeight="1">
      <c r="A70" s="5"/>
      <c r="B70" s="6"/>
      <c r="C70" s="23"/>
      <c r="D70" s="23"/>
      <c r="E70" s="23"/>
    </row>
    <row r="71" spans="2:5" ht="12" customHeight="1">
      <c r="B71" s="11"/>
      <c r="E71" s="23"/>
    </row>
    <row r="72" spans="2:5" ht="12" customHeight="1">
      <c r="B72" s="11" t="s">
        <v>56</v>
      </c>
      <c r="E72" s="23"/>
    </row>
    <row r="73" spans="2:5" ht="12" customHeight="1">
      <c r="B73" s="11" t="s">
        <v>22</v>
      </c>
      <c r="E73" s="23"/>
    </row>
    <row r="74" spans="2:5" ht="12" customHeight="1" thickBot="1">
      <c r="B74" s="11" t="s">
        <v>84</v>
      </c>
      <c r="E74" s="23"/>
    </row>
    <row r="75" spans="1:5" ht="12" customHeight="1">
      <c r="A75" s="17" t="s">
        <v>11</v>
      </c>
      <c r="B75" s="31" t="s">
        <v>12</v>
      </c>
      <c r="C75" s="22" t="s">
        <v>110</v>
      </c>
      <c r="D75" s="22" t="s">
        <v>113</v>
      </c>
      <c r="E75" s="22" t="s">
        <v>114</v>
      </c>
    </row>
    <row r="76" spans="1:5" ht="12" customHeight="1" thickBot="1">
      <c r="A76" s="39" t="s">
        <v>14</v>
      </c>
      <c r="B76" s="35" t="s">
        <v>20</v>
      </c>
      <c r="C76" s="36" t="s">
        <v>111</v>
      </c>
      <c r="D76" s="36" t="s">
        <v>115</v>
      </c>
      <c r="E76" s="36"/>
    </row>
    <row r="77" spans="1:5" ht="12" customHeight="1">
      <c r="A77" s="12">
        <v>411</v>
      </c>
      <c r="B77" s="32" t="s">
        <v>16</v>
      </c>
      <c r="C77" s="24">
        <v>23381000</v>
      </c>
      <c r="D77" s="25">
        <v>23141753.03</v>
      </c>
      <c r="E77" s="25">
        <f aca="true" t="shared" si="0" ref="E77:E138">SUM(D77/C77*100)</f>
        <v>98.97674620418289</v>
      </c>
    </row>
    <row r="78" spans="1:5" ht="12" customHeight="1">
      <c r="A78" s="1">
        <v>412</v>
      </c>
      <c r="B78" s="33" t="s">
        <v>0</v>
      </c>
      <c r="C78" s="25">
        <v>3775000</v>
      </c>
      <c r="D78" s="25">
        <v>3737392.94</v>
      </c>
      <c r="E78" s="25">
        <f t="shared" si="0"/>
        <v>99.00378649006623</v>
      </c>
    </row>
    <row r="79" spans="1:5" ht="12" customHeight="1">
      <c r="A79" s="1">
        <v>415</v>
      </c>
      <c r="B79" s="33" t="s">
        <v>17</v>
      </c>
      <c r="C79" s="25">
        <v>700000</v>
      </c>
      <c r="D79" s="25">
        <v>432268.28</v>
      </c>
      <c r="E79" s="25">
        <f t="shared" si="0"/>
        <v>61.752611428571434</v>
      </c>
    </row>
    <row r="80" spans="1:5" ht="12" customHeight="1">
      <c r="A80" s="1">
        <v>416</v>
      </c>
      <c r="B80" s="33" t="s">
        <v>15</v>
      </c>
      <c r="C80" s="25">
        <v>200000</v>
      </c>
      <c r="D80" s="25">
        <v>0</v>
      </c>
      <c r="E80" s="25">
        <f t="shared" si="0"/>
        <v>0</v>
      </c>
    </row>
    <row r="81" spans="1:5" s="2" customFormat="1" ht="12" customHeight="1" thickBot="1">
      <c r="A81" s="40"/>
      <c r="B81" s="41" t="s">
        <v>37</v>
      </c>
      <c r="C81" s="38">
        <f>SUM(C77+C78+C79+C80)</f>
        <v>28056000</v>
      </c>
      <c r="D81" s="30">
        <f>SUM(D77+D78+D79+D80)</f>
        <v>27311414.250000004</v>
      </c>
      <c r="E81" s="30">
        <f t="shared" si="0"/>
        <v>97.34607303250642</v>
      </c>
    </row>
    <row r="82" spans="1:5" s="2" customFormat="1" ht="12" customHeight="1" thickBot="1">
      <c r="A82" s="18"/>
      <c r="B82" s="11" t="s">
        <v>57</v>
      </c>
      <c r="C82" s="8"/>
      <c r="D82" s="8"/>
      <c r="E82" s="23"/>
    </row>
    <row r="83" spans="1:5" s="2" customFormat="1" ht="12" customHeight="1">
      <c r="A83" s="17" t="s">
        <v>11</v>
      </c>
      <c r="B83" s="31" t="s">
        <v>12</v>
      </c>
      <c r="C83" s="22" t="s">
        <v>110</v>
      </c>
      <c r="D83" s="22" t="s">
        <v>113</v>
      </c>
      <c r="E83" s="22" t="s">
        <v>114</v>
      </c>
    </row>
    <row r="84" spans="1:5" s="2" customFormat="1" ht="12" customHeight="1" thickBot="1">
      <c r="A84" s="39" t="s">
        <v>14</v>
      </c>
      <c r="B84" s="35" t="s">
        <v>20</v>
      </c>
      <c r="C84" s="36" t="s">
        <v>111</v>
      </c>
      <c r="D84" s="36" t="s">
        <v>115</v>
      </c>
      <c r="E84" s="36"/>
    </row>
    <row r="85" spans="1:5" s="2" customFormat="1" ht="12" customHeight="1">
      <c r="A85" s="12">
        <v>411</v>
      </c>
      <c r="B85" s="32" t="s">
        <v>16</v>
      </c>
      <c r="C85" s="24">
        <v>96812000</v>
      </c>
      <c r="D85" s="25">
        <v>96262774.68</v>
      </c>
      <c r="E85" s="25">
        <f t="shared" si="0"/>
        <v>99.43268879890923</v>
      </c>
    </row>
    <row r="86" spans="1:5" s="2" customFormat="1" ht="12" customHeight="1">
      <c r="A86" s="1">
        <v>412</v>
      </c>
      <c r="B86" s="33" t="s">
        <v>0</v>
      </c>
      <c r="C86" s="25">
        <v>15635000</v>
      </c>
      <c r="D86" s="25">
        <v>15546437.95</v>
      </c>
      <c r="E86" s="25">
        <f t="shared" si="0"/>
        <v>99.43356539814519</v>
      </c>
    </row>
    <row r="87" spans="1:5" s="2" customFormat="1" ht="12" customHeight="1">
      <c r="A87" s="1">
        <v>415</v>
      </c>
      <c r="B87" s="33" t="s">
        <v>17</v>
      </c>
      <c r="C87" s="25">
        <v>3000000</v>
      </c>
      <c r="D87" s="25">
        <v>1783071.22</v>
      </c>
      <c r="E87" s="25">
        <f t="shared" si="0"/>
        <v>59.43570733333333</v>
      </c>
    </row>
    <row r="88" spans="1:5" s="2" customFormat="1" ht="12" customHeight="1">
      <c r="A88" s="1">
        <v>416</v>
      </c>
      <c r="B88" s="33" t="s">
        <v>15</v>
      </c>
      <c r="C88" s="25">
        <v>1181000</v>
      </c>
      <c r="D88" s="25">
        <v>688057.56</v>
      </c>
      <c r="E88" s="25">
        <f t="shared" si="0"/>
        <v>58.260589331075366</v>
      </c>
    </row>
    <row r="89" spans="1:5" s="2" customFormat="1" ht="12" customHeight="1">
      <c r="A89" s="1">
        <v>424</v>
      </c>
      <c r="B89" s="1" t="s">
        <v>4</v>
      </c>
      <c r="C89" s="29">
        <v>218343000</v>
      </c>
      <c r="D89" s="25">
        <v>217946519.2</v>
      </c>
      <c r="E89" s="25">
        <f t="shared" si="0"/>
        <v>99.81841378015324</v>
      </c>
    </row>
    <row r="90" spans="1:7" s="2" customFormat="1" ht="32.25" customHeight="1">
      <c r="A90" s="58"/>
      <c r="B90" s="64" t="s">
        <v>116</v>
      </c>
      <c r="C90" s="91"/>
      <c r="D90" s="26"/>
      <c r="E90" s="26"/>
      <c r="G90" s="93"/>
    </row>
    <row r="91" spans="1:5" s="2" customFormat="1" ht="12" customHeight="1" thickBot="1">
      <c r="A91" s="40"/>
      <c r="B91" s="41" t="s">
        <v>31</v>
      </c>
      <c r="C91" s="38">
        <f>SUM(C85+C86+C87+C88+C89)</f>
        <v>334971000</v>
      </c>
      <c r="D91" s="30">
        <f>SUM(D85+D86+D87+D88+D89)</f>
        <v>332226860.61</v>
      </c>
      <c r="E91" s="30">
        <f t="shared" si="0"/>
        <v>99.18078299613997</v>
      </c>
    </row>
    <row r="92" spans="1:5" s="2" customFormat="1" ht="12" customHeight="1" thickBot="1">
      <c r="A92" s="18"/>
      <c r="B92" s="11" t="s">
        <v>58</v>
      </c>
      <c r="C92" s="8"/>
      <c r="D92" s="8"/>
      <c r="E92" s="23"/>
    </row>
    <row r="93" spans="1:5" s="2" customFormat="1" ht="12" customHeight="1">
      <c r="A93" s="17" t="s">
        <v>11</v>
      </c>
      <c r="B93" s="31" t="s">
        <v>12</v>
      </c>
      <c r="C93" s="22" t="s">
        <v>110</v>
      </c>
      <c r="D93" s="22" t="s">
        <v>113</v>
      </c>
      <c r="E93" s="22" t="s">
        <v>114</v>
      </c>
    </row>
    <row r="94" spans="1:9" s="2" customFormat="1" ht="12" customHeight="1" thickBot="1">
      <c r="A94" s="39" t="s">
        <v>14</v>
      </c>
      <c r="B94" s="35" t="s">
        <v>20</v>
      </c>
      <c r="C94" s="36" t="s">
        <v>111</v>
      </c>
      <c r="D94" s="36" t="s">
        <v>115</v>
      </c>
      <c r="E94" s="36"/>
      <c r="I94" s="92"/>
    </row>
    <row r="95" spans="1:5" s="2" customFormat="1" ht="12" customHeight="1">
      <c r="A95" s="12">
        <v>411</v>
      </c>
      <c r="B95" s="32" t="s">
        <v>16</v>
      </c>
      <c r="C95" s="24">
        <v>45550000</v>
      </c>
      <c r="D95" s="25">
        <v>45208900.52</v>
      </c>
      <c r="E95" s="25">
        <f t="shared" si="0"/>
        <v>99.25115372118552</v>
      </c>
    </row>
    <row r="96" spans="1:5" s="2" customFormat="1" ht="12" customHeight="1">
      <c r="A96" s="1">
        <v>412</v>
      </c>
      <c r="B96" s="33" t="s">
        <v>0</v>
      </c>
      <c r="C96" s="25">
        <v>7356000</v>
      </c>
      <c r="D96" s="25">
        <v>7301237.1</v>
      </c>
      <c r="E96" s="25">
        <f t="shared" si="0"/>
        <v>99.25553425774876</v>
      </c>
    </row>
    <row r="97" spans="1:5" s="2" customFormat="1" ht="12" customHeight="1">
      <c r="A97" s="1">
        <v>415</v>
      </c>
      <c r="B97" s="33" t="s">
        <v>17</v>
      </c>
      <c r="C97" s="25">
        <v>1800000</v>
      </c>
      <c r="D97" s="25">
        <v>953906.77</v>
      </c>
      <c r="E97" s="25">
        <f t="shared" si="0"/>
        <v>52.994820555555556</v>
      </c>
    </row>
    <row r="98" spans="1:5" s="2" customFormat="1" ht="12" customHeight="1">
      <c r="A98" s="1">
        <v>416</v>
      </c>
      <c r="B98" s="33" t="s">
        <v>15</v>
      </c>
      <c r="C98" s="25">
        <v>800000</v>
      </c>
      <c r="D98" s="25">
        <v>421682.22</v>
      </c>
      <c r="E98" s="25">
        <f t="shared" si="0"/>
        <v>52.71027749999999</v>
      </c>
    </row>
    <row r="99" spans="1:5" s="2" customFormat="1" ht="12" customHeight="1">
      <c r="A99" s="1">
        <v>424</v>
      </c>
      <c r="B99" s="1" t="s">
        <v>4</v>
      </c>
      <c r="C99" s="29">
        <v>140000000</v>
      </c>
      <c r="D99" s="25">
        <v>140000000</v>
      </c>
      <c r="E99" s="25">
        <f t="shared" si="0"/>
        <v>100</v>
      </c>
    </row>
    <row r="100" spans="1:5" s="2" customFormat="1" ht="21.75" customHeight="1">
      <c r="A100" s="58"/>
      <c r="B100" s="64" t="s">
        <v>78</v>
      </c>
      <c r="C100" s="29"/>
      <c r="D100" s="25"/>
      <c r="E100" s="25"/>
    </row>
    <row r="101" spans="1:5" s="2" customFormat="1" ht="12" customHeight="1" thickBot="1">
      <c r="A101" s="40"/>
      <c r="B101" s="41" t="s">
        <v>32</v>
      </c>
      <c r="C101" s="38">
        <f>SUM(C95+C96+C97+C98+C99)</f>
        <v>195506000</v>
      </c>
      <c r="D101" s="30">
        <f>SUM(D95+D96+D97+D98+D99)</f>
        <v>193885726.61</v>
      </c>
      <c r="E101" s="30">
        <f t="shared" si="0"/>
        <v>99.171241092345</v>
      </c>
    </row>
    <row r="102" spans="2:5" ht="12" customHeight="1" thickBot="1">
      <c r="B102" s="11" t="s">
        <v>59</v>
      </c>
      <c r="E102" s="23"/>
    </row>
    <row r="103" spans="1:5" ht="12" customHeight="1">
      <c r="A103" s="17" t="s">
        <v>11</v>
      </c>
      <c r="B103" s="31" t="s">
        <v>12</v>
      </c>
      <c r="C103" s="22" t="s">
        <v>110</v>
      </c>
      <c r="D103" s="22" t="s">
        <v>113</v>
      </c>
      <c r="E103" s="22" t="s">
        <v>114</v>
      </c>
    </row>
    <row r="104" spans="1:5" ht="12" customHeight="1" thickBot="1">
      <c r="A104" s="39" t="s">
        <v>14</v>
      </c>
      <c r="B104" s="35" t="s">
        <v>20</v>
      </c>
      <c r="C104" s="36" t="s">
        <v>111</v>
      </c>
      <c r="D104" s="36" t="s">
        <v>115</v>
      </c>
      <c r="E104" s="36"/>
    </row>
    <row r="105" spans="1:5" ht="12" customHeight="1">
      <c r="A105" s="12">
        <v>411</v>
      </c>
      <c r="B105" s="32" t="s">
        <v>16</v>
      </c>
      <c r="C105" s="24">
        <v>61490000</v>
      </c>
      <c r="D105" s="25">
        <v>60866501.51</v>
      </c>
      <c r="E105" s="25">
        <f t="shared" si="0"/>
        <v>98.98601644169783</v>
      </c>
    </row>
    <row r="106" spans="1:5" ht="12" customHeight="1">
      <c r="A106" s="1">
        <v>412</v>
      </c>
      <c r="B106" s="33" t="s">
        <v>0</v>
      </c>
      <c r="C106" s="25">
        <v>9931000</v>
      </c>
      <c r="D106" s="25">
        <v>9829940.21</v>
      </c>
      <c r="E106" s="25">
        <f t="shared" si="0"/>
        <v>98.98238052562684</v>
      </c>
    </row>
    <row r="107" spans="1:5" ht="12" customHeight="1">
      <c r="A107" s="1">
        <v>413</v>
      </c>
      <c r="B107" s="33" t="s">
        <v>27</v>
      </c>
      <c r="C107" s="25">
        <v>2000000</v>
      </c>
      <c r="D107" s="25">
        <v>363000</v>
      </c>
      <c r="E107" s="25">
        <f t="shared" si="0"/>
        <v>18.15</v>
      </c>
    </row>
    <row r="108" spans="1:5" ht="12" customHeight="1">
      <c r="A108" s="1">
        <v>414</v>
      </c>
      <c r="B108" s="33" t="s">
        <v>10</v>
      </c>
      <c r="C108" s="25">
        <v>4750000</v>
      </c>
      <c r="D108" s="25">
        <v>2161086.58</v>
      </c>
      <c r="E108" s="25">
        <f t="shared" si="0"/>
        <v>45.49655957894737</v>
      </c>
    </row>
    <row r="109" spans="1:5" ht="12" customHeight="1">
      <c r="A109" s="1">
        <v>415</v>
      </c>
      <c r="B109" s="33" t="s">
        <v>17</v>
      </c>
      <c r="C109" s="25">
        <v>4800000</v>
      </c>
      <c r="D109" s="25">
        <v>2584426.13</v>
      </c>
      <c r="E109" s="25">
        <f t="shared" si="0"/>
        <v>53.842211041666665</v>
      </c>
    </row>
    <row r="110" spans="1:5" ht="12" customHeight="1">
      <c r="A110" s="1">
        <v>416</v>
      </c>
      <c r="B110" s="33" t="s">
        <v>15</v>
      </c>
      <c r="C110" s="25">
        <v>500000</v>
      </c>
      <c r="D110" s="25">
        <v>266730</v>
      </c>
      <c r="E110" s="25">
        <f t="shared" si="0"/>
        <v>53.346000000000004</v>
      </c>
    </row>
    <row r="111" spans="1:5" ht="12" customHeight="1">
      <c r="A111" s="1">
        <v>421</v>
      </c>
      <c r="B111" s="33" t="s">
        <v>1</v>
      </c>
      <c r="C111" s="25">
        <v>17000000</v>
      </c>
      <c r="D111" s="25">
        <v>10435703.84</v>
      </c>
      <c r="E111" s="24">
        <f aca="true" t="shared" si="1" ref="E111:E121">SUM(D111/C111*100)</f>
        <v>61.386493176470594</v>
      </c>
    </row>
    <row r="112" spans="1:5" ht="12" customHeight="1">
      <c r="A112" s="1">
        <v>422</v>
      </c>
      <c r="B112" s="33" t="s">
        <v>2</v>
      </c>
      <c r="C112" s="25">
        <v>10500000</v>
      </c>
      <c r="D112" s="25">
        <v>1657646.75</v>
      </c>
      <c r="E112" s="25">
        <f t="shared" si="1"/>
        <v>15.787111904761906</v>
      </c>
    </row>
    <row r="113" spans="1:5" ht="12" customHeight="1">
      <c r="A113" s="1">
        <v>423</v>
      </c>
      <c r="B113" s="33" t="s">
        <v>3</v>
      </c>
      <c r="C113" s="25">
        <v>85000000</v>
      </c>
      <c r="D113" s="25">
        <v>46144137.56</v>
      </c>
      <c r="E113" s="25">
        <f t="shared" si="1"/>
        <v>54.28722065882353</v>
      </c>
    </row>
    <row r="114" spans="1:5" ht="12" customHeight="1">
      <c r="A114" s="7">
        <v>424</v>
      </c>
      <c r="B114" s="1" t="s">
        <v>4</v>
      </c>
      <c r="C114" s="25">
        <v>4000000</v>
      </c>
      <c r="D114" s="25">
        <v>2276694</v>
      </c>
      <c r="E114" s="25">
        <f t="shared" si="1"/>
        <v>56.91735</v>
      </c>
    </row>
    <row r="115" spans="1:5" ht="12" customHeight="1">
      <c r="A115" s="7">
        <v>425</v>
      </c>
      <c r="B115" s="32" t="s">
        <v>5</v>
      </c>
      <c r="C115" s="25">
        <v>7000000</v>
      </c>
      <c r="D115" s="25">
        <v>2482921.38</v>
      </c>
      <c r="E115" s="25">
        <f t="shared" si="1"/>
        <v>35.47030542857142</v>
      </c>
    </row>
    <row r="116" spans="1:5" ht="12" customHeight="1">
      <c r="A116" s="1">
        <v>426</v>
      </c>
      <c r="B116" s="33" t="s">
        <v>6</v>
      </c>
      <c r="C116" s="29">
        <v>10700000</v>
      </c>
      <c r="D116" s="25">
        <v>3243910.5</v>
      </c>
      <c r="E116" s="25">
        <f t="shared" si="1"/>
        <v>30.31692056074766</v>
      </c>
    </row>
    <row r="117" spans="1:5" ht="12" customHeight="1">
      <c r="A117" s="7">
        <v>462</v>
      </c>
      <c r="B117" s="32" t="s">
        <v>19</v>
      </c>
      <c r="C117" s="19">
        <v>7000000</v>
      </c>
      <c r="D117" s="25">
        <v>3318455.08</v>
      </c>
      <c r="E117" s="25">
        <f t="shared" si="1"/>
        <v>47.406501142857145</v>
      </c>
    </row>
    <row r="118" spans="1:5" ht="12" customHeight="1">
      <c r="A118" s="1">
        <v>482</v>
      </c>
      <c r="B118" s="33" t="s">
        <v>7</v>
      </c>
      <c r="C118" s="29">
        <v>4000000</v>
      </c>
      <c r="D118" s="24">
        <v>142708</v>
      </c>
      <c r="E118" s="24">
        <f t="shared" si="1"/>
        <v>3.5677</v>
      </c>
    </row>
    <row r="119" spans="1:5" ht="12" customHeight="1">
      <c r="A119" s="1">
        <v>483</v>
      </c>
      <c r="B119" s="33" t="s">
        <v>13</v>
      </c>
      <c r="C119" s="29">
        <v>17000000</v>
      </c>
      <c r="D119" s="29">
        <v>11944787.66</v>
      </c>
      <c r="E119" s="24">
        <f>SUM(D119/C119*100)</f>
        <v>70.26345682352941</v>
      </c>
    </row>
    <row r="120" spans="1:5" ht="12" customHeight="1">
      <c r="A120" s="1">
        <v>512</v>
      </c>
      <c r="B120" s="33" t="s">
        <v>8</v>
      </c>
      <c r="C120" s="25">
        <v>17000000</v>
      </c>
      <c r="D120" s="25">
        <v>417252</v>
      </c>
      <c r="E120" s="24">
        <f>SUM(D120/C120*100)</f>
        <v>2.454423529411765</v>
      </c>
    </row>
    <row r="121" spans="1:5" ht="12" customHeight="1">
      <c r="A121" s="58">
        <v>515</v>
      </c>
      <c r="B121" s="59" t="s">
        <v>77</v>
      </c>
      <c r="C121" s="25">
        <v>7000000</v>
      </c>
      <c r="D121" s="24">
        <v>0</v>
      </c>
      <c r="E121" s="25">
        <f t="shared" si="1"/>
        <v>0</v>
      </c>
    </row>
    <row r="122" spans="1:5" ht="12" customHeight="1" thickBot="1">
      <c r="A122" s="40"/>
      <c r="B122" s="41" t="s">
        <v>33</v>
      </c>
      <c r="C122" s="38">
        <f>SUM(C105+C106+C107+C108+C109+C110+C111+C112+C113+C114+C115+C116+C117+C118+C119+C120+C121)</f>
        <v>269671000</v>
      </c>
      <c r="D122" s="30">
        <f>SUM(D105+D106+D107+D108+D109+D110+D111+D112+D113+D114+D115+D116+D117+D118+D119+D120+D121)</f>
        <v>158135901.2</v>
      </c>
      <c r="E122" s="30">
        <f t="shared" si="0"/>
        <v>58.64030659581489</v>
      </c>
    </row>
    <row r="123" spans="2:5" ht="12" customHeight="1" thickBot="1">
      <c r="B123" s="11" t="s">
        <v>85</v>
      </c>
      <c r="E123" s="23"/>
    </row>
    <row r="124" spans="1:5" ht="12" customHeight="1">
      <c r="A124" s="17" t="s">
        <v>11</v>
      </c>
      <c r="B124" s="17" t="s">
        <v>12</v>
      </c>
      <c r="C124" s="22" t="s">
        <v>110</v>
      </c>
      <c r="D124" s="22" t="s">
        <v>113</v>
      </c>
      <c r="E124" s="22" t="s">
        <v>114</v>
      </c>
    </row>
    <row r="125" spans="1:5" ht="12" customHeight="1" thickBot="1">
      <c r="A125" s="39" t="s">
        <v>14</v>
      </c>
      <c r="B125" s="39" t="s">
        <v>20</v>
      </c>
      <c r="C125" s="36" t="s">
        <v>111</v>
      </c>
      <c r="D125" s="36" t="s">
        <v>115</v>
      </c>
      <c r="E125" s="36"/>
    </row>
    <row r="126" spans="1:5" ht="12" customHeight="1">
      <c r="A126" s="7">
        <v>621</v>
      </c>
      <c r="B126" s="33" t="s">
        <v>9</v>
      </c>
      <c r="C126" s="24">
        <v>798000000</v>
      </c>
      <c r="D126" s="24">
        <v>798000000</v>
      </c>
      <c r="E126" s="25">
        <f t="shared" si="0"/>
        <v>100</v>
      </c>
    </row>
    <row r="127" spans="1:5" ht="15" customHeight="1">
      <c r="A127" s="1"/>
      <c r="B127" s="64" t="s">
        <v>40</v>
      </c>
      <c r="C127" s="25"/>
      <c r="D127" s="25"/>
      <c r="E127" s="25"/>
    </row>
    <row r="128" spans="1:5" ht="12" customHeight="1" thickBot="1">
      <c r="A128" s="21"/>
      <c r="B128" s="40" t="s">
        <v>38</v>
      </c>
      <c r="C128" s="20">
        <f>SUM(C126)</f>
        <v>798000000</v>
      </c>
      <c r="D128" s="16">
        <f>SUM(D126)</f>
        <v>798000000</v>
      </c>
      <c r="E128" s="30">
        <f t="shared" si="0"/>
        <v>100</v>
      </c>
    </row>
    <row r="129" spans="1:5" ht="12" customHeight="1" thickBot="1">
      <c r="A129" s="5"/>
      <c r="B129" s="6" t="s">
        <v>101</v>
      </c>
      <c r="E129" s="23"/>
    </row>
    <row r="130" spans="1:5" ht="12" customHeight="1">
      <c r="A130" s="17" t="s">
        <v>11</v>
      </c>
      <c r="B130" s="17" t="s">
        <v>12</v>
      </c>
      <c r="C130" s="22" t="s">
        <v>110</v>
      </c>
      <c r="D130" s="22" t="s">
        <v>113</v>
      </c>
      <c r="E130" s="22" t="s">
        <v>114</v>
      </c>
    </row>
    <row r="131" spans="1:5" ht="12" customHeight="1" thickBot="1">
      <c r="A131" s="39" t="s">
        <v>14</v>
      </c>
      <c r="B131" s="39" t="s">
        <v>45</v>
      </c>
      <c r="C131" s="36" t="s">
        <v>111</v>
      </c>
      <c r="D131" s="36" t="s">
        <v>115</v>
      </c>
      <c r="E131" s="36"/>
    </row>
    <row r="132" spans="1:5" ht="12" customHeight="1">
      <c r="A132" s="61">
        <v>444</v>
      </c>
      <c r="B132" s="7" t="s">
        <v>90</v>
      </c>
      <c r="C132" s="63">
        <v>31000000</v>
      </c>
      <c r="D132" s="87">
        <v>30371222.47</v>
      </c>
      <c r="E132" s="25">
        <f t="shared" si="0"/>
        <v>97.97168538709677</v>
      </c>
    </row>
    <row r="133" spans="1:5" s="45" customFormat="1" ht="12" customHeight="1">
      <c r="A133" s="7">
        <v>621</v>
      </c>
      <c r="B133" s="33" t="s">
        <v>9</v>
      </c>
      <c r="C133" s="24">
        <v>10092592000</v>
      </c>
      <c r="D133" s="25">
        <v>10092591805.02</v>
      </c>
      <c r="E133" s="25">
        <f t="shared" si="0"/>
        <v>99.99999806808798</v>
      </c>
    </row>
    <row r="134" spans="1:5" s="45" customFormat="1" ht="48.75" customHeight="1">
      <c r="A134" s="1"/>
      <c r="B134" s="64" t="s">
        <v>108</v>
      </c>
      <c r="C134" s="25"/>
      <c r="D134" s="25"/>
      <c r="E134" s="25"/>
    </row>
    <row r="135" spans="1:5" s="45" customFormat="1" ht="12" customHeight="1">
      <c r="A135" s="1"/>
      <c r="B135" s="42" t="s">
        <v>104</v>
      </c>
      <c r="C135" s="25">
        <f>SUM(C133+C132)</f>
        <v>10123592000</v>
      </c>
      <c r="D135" s="25">
        <f>SUM(D133+D132)</f>
        <v>10122963027.49</v>
      </c>
      <c r="E135" s="25">
        <f t="shared" si="0"/>
        <v>99.99378706184524</v>
      </c>
    </row>
    <row r="136" spans="1:5" s="45" customFormat="1" ht="12.75" customHeight="1" thickBot="1">
      <c r="A136" s="21"/>
      <c r="B136" s="81" t="s">
        <v>102</v>
      </c>
      <c r="C136" s="78">
        <f>SUM(C135)</f>
        <v>10123592000</v>
      </c>
      <c r="D136" s="77">
        <f>SUM(D135)</f>
        <v>10122963027.49</v>
      </c>
      <c r="E136" s="29">
        <f t="shared" si="0"/>
        <v>99.99378706184524</v>
      </c>
    </row>
    <row r="137" spans="1:5" s="45" customFormat="1" ht="13.5" customHeight="1" thickBot="1">
      <c r="A137" s="14"/>
      <c r="B137" s="14" t="s">
        <v>79</v>
      </c>
      <c r="C137" s="28">
        <f>SUM(C81+C91+C101+C122+C128)</f>
        <v>1626204000</v>
      </c>
      <c r="D137" s="28">
        <f>SUM(D81+D91+D101+D122+D128)</f>
        <v>1509559902.67</v>
      </c>
      <c r="E137" s="28">
        <f t="shared" si="0"/>
        <v>92.82721618382442</v>
      </c>
    </row>
    <row r="138" spans="1:5" s="45" customFormat="1" ht="12" customHeight="1" thickBot="1">
      <c r="A138" s="14"/>
      <c r="B138" s="14" t="s">
        <v>105</v>
      </c>
      <c r="C138" s="28">
        <f>SUM(C135)</f>
        <v>10123592000</v>
      </c>
      <c r="D138" s="28">
        <f>SUM(D135)</f>
        <v>10122963027.49</v>
      </c>
      <c r="E138" s="28">
        <f t="shared" si="0"/>
        <v>99.99378706184524</v>
      </c>
    </row>
    <row r="139" spans="1:5" s="45" customFormat="1" ht="12" customHeight="1" thickBot="1">
      <c r="A139" s="14"/>
      <c r="B139" s="14" t="s">
        <v>60</v>
      </c>
      <c r="C139" s="28">
        <f>SUM(C137+C138)</f>
        <v>11749796000</v>
      </c>
      <c r="D139" s="28">
        <f>SUM(D137+D138)</f>
        <v>11632522930.16</v>
      </c>
      <c r="E139" s="28">
        <f>SUM(D139/C139*100)</f>
        <v>99.00191399203867</v>
      </c>
    </row>
    <row r="140" spans="1:5" s="45" customFormat="1" ht="12" customHeight="1">
      <c r="A140" s="6"/>
      <c r="B140" s="6"/>
      <c r="C140" s="23"/>
      <c r="D140" s="23"/>
      <c r="E140" s="23"/>
    </row>
    <row r="141" spans="1:5" s="45" customFormat="1" ht="12" customHeight="1">
      <c r="A141" s="5"/>
      <c r="B141" s="5"/>
      <c r="C141" s="23"/>
      <c r="D141" s="23"/>
      <c r="E141" s="23"/>
    </row>
    <row r="142" spans="1:5" s="45" customFormat="1" ht="12" customHeight="1">
      <c r="A142" s="5"/>
      <c r="B142" s="11" t="s">
        <v>61</v>
      </c>
      <c r="C142" s="23"/>
      <c r="D142" s="23"/>
      <c r="E142" s="23"/>
    </row>
    <row r="143" spans="1:5" s="45" customFormat="1" ht="11.25" customHeight="1">
      <c r="A143" s="5"/>
      <c r="B143" s="11" t="s">
        <v>22</v>
      </c>
      <c r="C143" s="23"/>
      <c r="D143" s="23"/>
      <c r="E143" s="23"/>
    </row>
    <row r="144" spans="1:5" s="45" customFormat="1" ht="12" customHeight="1" thickBot="1">
      <c r="A144" s="18"/>
      <c r="B144" s="11" t="s">
        <v>62</v>
      </c>
      <c r="C144" s="8"/>
      <c r="D144" s="8"/>
      <c r="E144" s="23"/>
    </row>
    <row r="145" spans="1:5" s="45" customFormat="1" ht="12" customHeight="1">
      <c r="A145" s="17" t="s">
        <v>11</v>
      </c>
      <c r="B145" s="17" t="s">
        <v>12</v>
      </c>
      <c r="C145" s="22" t="s">
        <v>110</v>
      </c>
      <c r="D145" s="22" t="s">
        <v>113</v>
      </c>
      <c r="E145" s="22" t="s">
        <v>114</v>
      </c>
    </row>
    <row r="146" spans="1:5" s="45" customFormat="1" ht="12" customHeight="1" thickBot="1">
      <c r="A146" s="39" t="s">
        <v>14</v>
      </c>
      <c r="B146" s="39" t="s">
        <v>20</v>
      </c>
      <c r="C146" s="36" t="s">
        <v>111</v>
      </c>
      <c r="D146" s="36" t="s">
        <v>115</v>
      </c>
      <c r="E146" s="36"/>
    </row>
    <row r="147" spans="1:5" s="45" customFormat="1" ht="12" customHeight="1">
      <c r="A147" s="1">
        <v>423</v>
      </c>
      <c r="B147" s="57" t="s">
        <v>3</v>
      </c>
      <c r="C147" s="63">
        <v>375000000</v>
      </c>
      <c r="D147" s="86">
        <v>375000000</v>
      </c>
      <c r="E147" s="25">
        <f>SUM(D147/C147*100)</f>
        <v>100</v>
      </c>
    </row>
    <row r="148" spans="1:5" s="45" customFormat="1" ht="13.5" customHeight="1">
      <c r="A148" s="85"/>
      <c r="B148" s="64" t="s">
        <v>40</v>
      </c>
      <c r="C148" s="44"/>
      <c r="D148" s="44"/>
      <c r="E148" s="25"/>
    </row>
    <row r="149" spans="1:5" s="45" customFormat="1" ht="12" customHeight="1">
      <c r="A149" s="1">
        <v>451</v>
      </c>
      <c r="B149" s="13" t="s">
        <v>18</v>
      </c>
      <c r="C149" s="25">
        <v>2380000000</v>
      </c>
      <c r="D149" s="25">
        <v>2373238630.81</v>
      </c>
      <c r="E149" s="25">
        <f>SUM(D149/C149*100)</f>
        <v>99.71590885756302</v>
      </c>
    </row>
    <row r="150" spans="1:5" s="45" customFormat="1" ht="14.25" customHeight="1">
      <c r="A150" s="1"/>
      <c r="B150" s="64" t="s">
        <v>63</v>
      </c>
      <c r="C150" s="25"/>
      <c r="D150" s="25"/>
      <c r="E150" s="25"/>
    </row>
    <row r="151" spans="1:5" s="45" customFormat="1" ht="12" customHeight="1" thickBot="1">
      <c r="A151" s="21"/>
      <c r="B151" s="40" t="s">
        <v>38</v>
      </c>
      <c r="C151" s="16">
        <f>SUM(C149+C147)</f>
        <v>2755000000</v>
      </c>
      <c r="D151" s="16">
        <f>SUM(D149+D147)</f>
        <v>2748238630.81</v>
      </c>
      <c r="E151" s="38">
        <f>SUM(D151/C151*100)</f>
        <v>99.75457825081669</v>
      </c>
    </row>
    <row r="152" spans="1:5" s="45" customFormat="1" ht="12" customHeight="1" thickBot="1">
      <c r="A152" s="18"/>
      <c r="B152" s="11" t="s">
        <v>64</v>
      </c>
      <c r="C152" s="8"/>
      <c r="D152" s="8"/>
      <c r="E152" s="23"/>
    </row>
    <row r="153" spans="1:5" s="45" customFormat="1" ht="12" customHeight="1">
      <c r="A153" s="17" t="s">
        <v>11</v>
      </c>
      <c r="B153" s="17" t="s">
        <v>12</v>
      </c>
      <c r="C153" s="22" t="s">
        <v>110</v>
      </c>
      <c r="D153" s="22" t="s">
        <v>113</v>
      </c>
      <c r="E153" s="22" t="s">
        <v>114</v>
      </c>
    </row>
    <row r="154" spans="1:5" s="45" customFormat="1" ht="12" customHeight="1" thickBot="1">
      <c r="A154" s="39" t="s">
        <v>14</v>
      </c>
      <c r="B154" s="39" t="s">
        <v>20</v>
      </c>
      <c r="C154" s="36" t="s">
        <v>111</v>
      </c>
      <c r="D154" s="36" t="s">
        <v>115</v>
      </c>
      <c r="E154" s="36"/>
    </row>
    <row r="155" spans="1:5" s="45" customFormat="1" ht="12" customHeight="1">
      <c r="A155" s="1">
        <v>424</v>
      </c>
      <c r="B155" s="1" t="s">
        <v>4</v>
      </c>
      <c r="C155" s="24">
        <v>42000000</v>
      </c>
      <c r="D155" s="25">
        <v>42000000</v>
      </c>
      <c r="E155" s="25">
        <f>SUM(D155/C155*100)</f>
        <v>100</v>
      </c>
    </row>
    <row r="156" spans="1:5" s="45" customFormat="1" ht="14.25" customHeight="1">
      <c r="A156" s="1"/>
      <c r="B156" s="64" t="s">
        <v>40</v>
      </c>
      <c r="C156" s="25"/>
      <c r="D156" s="25"/>
      <c r="E156" s="25"/>
    </row>
    <row r="157" spans="1:5" s="45" customFormat="1" ht="12" customHeight="1" thickBot="1">
      <c r="A157" s="21"/>
      <c r="B157" s="40" t="s">
        <v>39</v>
      </c>
      <c r="C157" s="20">
        <f>SUM(C155)</f>
        <v>42000000</v>
      </c>
      <c r="D157" s="16">
        <f>SUM(D155)</f>
        <v>42000000</v>
      </c>
      <c r="E157" s="30">
        <f>SUM(D157/C157*100)</f>
        <v>100</v>
      </c>
    </row>
    <row r="158" spans="1:5" s="45" customFormat="1" ht="12" customHeight="1" thickBot="1">
      <c r="A158" s="18"/>
      <c r="B158" s="11" t="s">
        <v>97</v>
      </c>
      <c r="C158" s="8"/>
      <c r="D158" s="8"/>
      <c r="E158" s="23"/>
    </row>
    <row r="159" spans="1:5" s="45" customFormat="1" ht="12" customHeight="1">
      <c r="A159" s="17" t="s">
        <v>11</v>
      </c>
      <c r="B159" s="17" t="s">
        <v>12</v>
      </c>
      <c r="C159" s="22" t="s">
        <v>110</v>
      </c>
      <c r="D159" s="22" t="s">
        <v>113</v>
      </c>
      <c r="E159" s="22" t="s">
        <v>114</v>
      </c>
    </row>
    <row r="160" spans="1:5" s="45" customFormat="1" ht="12" customHeight="1" thickBot="1">
      <c r="A160" s="39" t="s">
        <v>14</v>
      </c>
      <c r="B160" s="39" t="s">
        <v>20</v>
      </c>
      <c r="C160" s="36" t="s">
        <v>111</v>
      </c>
      <c r="D160" s="36" t="s">
        <v>115</v>
      </c>
      <c r="E160" s="36"/>
    </row>
    <row r="161" spans="1:5" s="45" customFormat="1" ht="12" customHeight="1">
      <c r="A161" s="1">
        <v>423</v>
      </c>
      <c r="B161" s="57" t="s">
        <v>3</v>
      </c>
      <c r="C161" s="25">
        <v>106000000</v>
      </c>
      <c r="D161" s="25">
        <v>83400000</v>
      </c>
      <c r="E161" s="25">
        <f>SUM(D161/C161*100)</f>
        <v>78.67924528301887</v>
      </c>
    </row>
    <row r="162" spans="1:5" s="45" customFormat="1" ht="12" customHeight="1">
      <c r="A162" s="1">
        <v>454</v>
      </c>
      <c r="B162" s="33" t="s">
        <v>21</v>
      </c>
      <c r="C162" s="25">
        <v>197500000</v>
      </c>
      <c r="D162" s="25">
        <v>167000000</v>
      </c>
      <c r="E162" s="25">
        <f>SUM(D162/C162*100)</f>
        <v>84.55696202531645</v>
      </c>
    </row>
    <row r="163" spans="1:5" s="45" customFormat="1" ht="15.75" customHeight="1">
      <c r="A163" s="1"/>
      <c r="B163" s="64" t="s">
        <v>40</v>
      </c>
      <c r="C163" s="25"/>
      <c r="D163" s="25"/>
      <c r="E163" s="25"/>
    </row>
    <row r="164" spans="1:5" s="45" customFormat="1" ht="12" customHeight="1" thickBot="1">
      <c r="A164" s="21"/>
      <c r="B164" s="40" t="s">
        <v>98</v>
      </c>
      <c r="C164" s="16">
        <f>SUM(C161+C162)</f>
        <v>303500000</v>
      </c>
      <c r="D164" s="16">
        <f>SUM(D161+D162)</f>
        <v>250400000</v>
      </c>
      <c r="E164" s="30">
        <f>SUM(D164/C164*100)</f>
        <v>82.50411861614498</v>
      </c>
    </row>
    <row r="165" spans="1:5" s="45" customFormat="1" ht="14.25" customHeight="1" thickBot="1">
      <c r="A165" s="50"/>
      <c r="B165" s="11" t="s">
        <v>99</v>
      </c>
      <c r="C165" s="51"/>
      <c r="D165" s="51"/>
      <c r="E165" s="23"/>
    </row>
    <row r="166" spans="1:5" s="45" customFormat="1" ht="12" customHeight="1">
      <c r="A166" s="17" t="s">
        <v>11</v>
      </c>
      <c r="B166" s="17" t="s">
        <v>12</v>
      </c>
      <c r="C166" s="22" t="s">
        <v>110</v>
      </c>
      <c r="D166" s="68" t="s">
        <v>113</v>
      </c>
      <c r="E166" s="22" t="s">
        <v>114</v>
      </c>
    </row>
    <row r="167" spans="1:5" s="45" customFormat="1" ht="12" customHeight="1" thickBot="1">
      <c r="A167" s="39" t="s">
        <v>14</v>
      </c>
      <c r="B167" s="39" t="s">
        <v>20</v>
      </c>
      <c r="C167" s="36" t="s">
        <v>111</v>
      </c>
      <c r="D167" s="36" t="s">
        <v>115</v>
      </c>
      <c r="E167" s="36"/>
    </row>
    <row r="168" spans="1:5" s="45" customFormat="1" ht="12" customHeight="1">
      <c r="A168" s="1">
        <v>423</v>
      </c>
      <c r="B168" s="33" t="s">
        <v>3</v>
      </c>
      <c r="C168" s="24">
        <v>3100000</v>
      </c>
      <c r="D168" s="69">
        <v>3099346</v>
      </c>
      <c r="E168" s="25">
        <f>SUM(D168/C168*100)</f>
        <v>99.97890322580645</v>
      </c>
    </row>
    <row r="169" spans="1:5" s="45" customFormat="1" ht="12" customHeight="1">
      <c r="A169" s="42"/>
      <c r="B169" s="42" t="s">
        <v>87</v>
      </c>
      <c r="C169" s="19">
        <f>SUM(C168)</f>
        <v>3100000</v>
      </c>
      <c r="D169" s="82">
        <f>SUM(D168)</f>
        <v>3099346</v>
      </c>
      <c r="E169" s="25">
        <f>SUM(D169/C169*100)</f>
        <v>99.97890322580645</v>
      </c>
    </row>
    <row r="170" spans="1:5" s="45" customFormat="1" ht="12" customHeight="1">
      <c r="A170" s="43" t="s">
        <v>11</v>
      </c>
      <c r="B170" s="43" t="s">
        <v>12</v>
      </c>
      <c r="C170" s="44" t="s">
        <v>110</v>
      </c>
      <c r="D170" s="83" t="s">
        <v>113</v>
      </c>
      <c r="E170" s="44" t="s">
        <v>114</v>
      </c>
    </row>
    <row r="171" spans="1:5" s="45" customFormat="1" ht="12" customHeight="1">
      <c r="A171" s="61" t="s">
        <v>14</v>
      </c>
      <c r="B171" s="61" t="s">
        <v>35</v>
      </c>
      <c r="C171" s="62" t="s">
        <v>111</v>
      </c>
      <c r="D171" s="62" t="s">
        <v>115</v>
      </c>
      <c r="E171" s="62"/>
    </row>
    <row r="172" spans="1:5" ht="13.5" customHeight="1">
      <c r="A172" s="7">
        <v>423</v>
      </c>
      <c r="B172" s="32" t="s">
        <v>3</v>
      </c>
      <c r="C172" s="24">
        <v>27820000</v>
      </c>
      <c r="D172" s="70">
        <v>27819819.15</v>
      </c>
      <c r="E172" s="24">
        <f aca="true" t="shared" si="2" ref="E172:E177">SUM(D172/C172*100)</f>
        <v>99.99934992810927</v>
      </c>
    </row>
    <row r="173" spans="1:5" ht="12.75" customHeight="1">
      <c r="A173" s="42"/>
      <c r="B173" s="42" t="s">
        <v>88</v>
      </c>
      <c r="C173" s="19">
        <f>SUM(C172)</f>
        <v>27820000</v>
      </c>
      <c r="D173" s="82">
        <f>SUM(D172)</f>
        <v>27819819.15</v>
      </c>
      <c r="E173" s="25">
        <f t="shared" si="2"/>
        <v>99.99934992810927</v>
      </c>
    </row>
    <row r="174" spans="1:5" ht="12.75" customHeight="1" thickBot="1">
      <c r="A174" s="40"/>
      <c r="B174" s="40" t="s">
        <v>89</v>
      </c>
      <c r="C174" s="38">
        <f>SUM(C169+C173)</f>
        <v>30920000</v>
      </c>
      <c r="D174" s="84">
        <f>SUM(D169+D173)</f>
        <v>30919165.15</v>
      </c>
      <c r="E174" s="30">
        <f t="shared" si="2"/>
        <v>99.99729996765848</v>
      </c>
    </row>
    <row r="175" spans="1:5" ht="12" customHeight="1" thickBot="1">
      <c r="A175" s="15"/>
      <c r="B175" s="14" t="s">
        <v>80</v>
      </c>
      <c r="C175" s="28">
        <f>SUM(C151+C157+C164+C169)</f>
        <v>3103600000</v>
      </c>
      <c r="D175" s="80">
        <f>SUM(D151+D157+D164+D169)</f>
        <v>3043737976.81</v>
      </c>
      <c r="E175" s="28">
        <f t="shared" si="2"/>
        <v>98.0712068826524</v>
      </c>
    </row>
    <row r="176" spans="1:5" ht="12" customHeight="1" thickBot="1">
      <c r="A176" s="4"/>
      <c r="B176" s="14" t="s">
        <v>81</v>
      </c>
      <c r="C176" s="28">
        <f>SUM(C173)</f>
        <v>27820000</v>
      </c>
      <c r="D176" s="71">
        <f>SUM(D173)</f>
        <v>27819819.15</v>
      </c>
      <c r="E176" s="28">
        <f t="shared" si="2"/>
        <v>99.99934992810927</v>
      </c>
    </row>
    <row r="177" spans="1:5" ht="12" customHeight="1" thickBot="1">
      <c r="A177" s="4"/>
      <c r="B177" s="14" t="s">
        <v>68</v>
      </c>
      <c r="C177" s="28">
        <f>SUM(C175+C176)</f>
        <v>3131420000</v>
      </c>
      <c r="D177" s="71">
        <f>SUM(D175+D176)</f>
        <v>3071557795.96</v>
      </c>
      <c r="E177" s="28">
        <f t="shared" si="2"/>
        <v>98.0883367916153</v>
      </c>
    </row>
    <row r="178" spans="1:5" ht="12" customHeight="1">
      <c r="A178" s="6"/>
      <c r="B178" s="6"/>
      <c r="C178" s="23"/>
      <c r="D178" s="23"/>
      <c r="E178" s="23"/>
    </row>
    <row r="179" spans="1:5" ht="12.75" customHeight="1">
      <c r="A179" s="6"/>
      <c r="B179" s="6"/>
      <c r="C179" s="23"/>
      <c r="D179" s="23"/>
      <c r="E179" s="23"/>
    </row>
    <row r="180" spans="1:5" ht="12" customHeight="1">
      <c r="A180" s="5"/>
      <c r="B180" s="11" t="s">
        <v>65</v>
      </c>
      <c r="C180" s="23"/>
      <c r="D180" s="23"/>
      <c r="E180" s="23"/>
    </row>
    <row r="181" spans="1:5" ht="12" customHeight="1">
      <c r="A181" s="5"/>
      <c r="B181" s="11" t="s">
        <v>22</v>
      </c>
      <c r="C181" s="23"/>
      <c r="D181" s="23"/>
      <c r="E181" s="23"/>
    </row>
    <row r="182" spans="2:5" ht="12" customHeight="1" thickBot="1">
      <c r="B182" s="11" t="s">
        <v>66</v>
      </c>
      <c r="E182" s="23"/>
    </row>
    <row r="183" spans="1:5" ht="12" customHeight="1">
      <c r="A183" s="17" t="s">
        <v>11</v>
      </c>
      <c r="B183" s="17" t="s">
        <v>12</v>
      </c>
      <c r="C183" s="22" t="s">
        <v>110</v>
      </c>
      <c r="D183" s="22" t="s">
        <v>113</v>
      </c>
      <c r="E183" s="22" t="s">
        <v>114</v>
      </c>
    </row>
    <row r="184" spans="1:5" ht="12" customHeight="1" thickBot="1">
      <c r="A184" s="39" t="s">
        <v>14</v>
      </c>
      <c r="B184" s="39" t="s">
        <v>20</v>
      </c>
      <c r="C184" s="36" t="s">
        <v>111</v>
      </c>
      <c r="D184" s="36" t="s">
        <v>115</v>
      </c>
      <c r="E184" s="36"/>
    </row>
    <row r="185" spans="1:5" ht="12.75" customHeight="1">
      <c r="A185" s="1">
        <v>424</v>
      </c>
      <c r="B185" s="1" t="s">
        <v>4</v>
      </c>
      <c r="C185" s="24">
        <v>800000000</v>
      </c>
      <c r="D185" s="25">
        <v>800000000</v>
      </c>
      <c r="E185" s="25">
        <f>SUM(D185/C185*100)</f>
        <v>100</v>
      </c>
    </row>
    <row r="186" spans="1:5" ht="12" customHeight="1">
      <c r="A186" s="1"/>
      <c r="B186" s="67" t="s">
        <v>83</v>
      </c>
      <c r="C186" s="25"/>
      <c r="D186" s="25"/>
      <c r="E186" s="25"/>
    </row>
    <row r="187" spans="1:5" ht="12" customHeight="1" thickBot="1">
      <c r="A187" s="21"/>
      <c r="B187" s="40" t="s">
        <v>37</v>
      </c>
      <c r="C187" s="20">
        <f>SUM(C185)</f>
        <v>800000000</v>
      </c>
      <c r="D187" s="16">
        <f>SUM(D185)</f>
        <v>800000000</v>
      </c>
      <c r="E187" s="30">
        <f>SUM(D187/C187*100)</f>
        <v>100</v>
      </c>
    </row>
    <row r="188" spans="2:5" ht="12" customHeight="1" thickBot="1">
      <c r="B188" s="11" t="s">
        <v>67</v>
      </c>
      <c r="E188" s="23"/>
    </row>
    <row r="189" spans="1:5" ht="12" customHeight="1">
      <c r="A189" s="17" t="s">
        <v>11</v>
      </c>
      <c r="B189" s="17" t="s">
        <v>12</v>
      </c>
      <c r="C189" s="22" t="s">
        <v>110</v>
      </c>
      <c r="D189" s="22" t="s">
        <v>113</v>
      </c>
      <c r="E189" s="22" t="s">
        <v>114</v>
      </c>
    </row>
    <row r="190" spans="1:5" ht="12" customHeight="1" thickBot="1">
      <c r="A190" s="39" t="s">
        <v>14</v>
      </c>
      <c r="B190" s="39" t="s">
        <v>20</v>
      </c>
      <c r="C190" s="36" t="s">
        <v>111</v>
      </c>
      <c r="D190" s="36" t="s">
        <v>115</v>
      </c>
      <c r="E190" s="36"/>
    </row>
    <row r="191" spans="1:5" ht="12" customHeight="1">
      <c r="A191" s="1">
        <v>454</v>
      </c>
      <c r="B191" s="1" t="s">
        <v>21</v>
      </c>
      <c r="C191" s="24">
        <v>17909312000</v>
      </c>
      <c r="D191" s="25">
        <v>17785440426.45</v>
      </c>
      <c r="E191" s="25">
        <f>SUM(D191/C191*100)</f>
        <v>99.30833985387044</v>
      </c>
    </row>
    <row r="192" spans="1:5" ht="39.75" customHeight="1">
      <c r="A192" s="60"/>
      <c r="B192" s="88" t="s">
        <v>109</v>
      </c>
      <c r="C192" s="49"/>
      <c r="D192" s="49"/>
      <c r="E192" s="25"/>
    </row>
    <row r="193" spans="1:5" ht="12" customHeight="1">
      <c r="A193" s="7">
        <v>463</v>
      </c>
      <c r="B193" s="7" t="s">
        <v>29</v>
      </c>
      <c r="C193" s="27">
        <v>1000000</v>
      </c>
      <c r="D193" s="25">
        <v>0</v>
      </c>
      <c r="E193" s="25">
        <f>SUM(D193/C193*100)</f>
        <v>0</v>
      </c>
    </row>
    <row r="194" spans="1:5" ht="12" customHeight="1" thickBot="1">
      <c r="A194" s="21"/>
      <c r="B194" s="40" t="s">
        <v>32</v>
      </c>
      <c r="C194" s="20">
        <f>SUM(C191+C193)</f>
        <v>17910312000</v>
      </c>
      <c r="D194" s="16">
        <f>SUM(D191+D193)</f>
        <v>17785440426.45</v>
      </c>
      <c r="E194" s="30">
        <f>SUM(D194/C194*100)</f>
        <v>99.30279509619933</v>
      </c>
    </row>
    <row r="195" spans="2:5" ht="12" customHeight="1" thickBot="1">
      <c r="B195" s="11" t="s">
        <v>94</v>
      </c>
      <c r="E195" s="23"/>
    </row>
    <row r="196" spans="1:5" ht="12" customHeight="1">
      <c r="A196" s="17" t="s">
        <v>11</v>
      </c>
      <c r="B196" s="17" t="s">
        <v>12</v>
      </c>
      <c r="C196" s="22" t="s">
        <v>110</v>
      </c>
      <c r="D196" s="22" t="s">
        <v>113</v>
      </c>
      <c r="E196" s="22" t="s">
        <v>114</v>
      </c>
    </row>
    <row r="197" spans="1:5" ht="12" customHeight="1" thickBot="1">
      <c r="A197" s="39" t="s">
        <v>14</v>
      </c>
      <c r="B197" s="39" t="s">
        <v>20</v>
      </c>
      <c r="C197" s="36" t="s">
        <v>111</v>
      </c>
      <c r="D197" s="36" t="s">
        <v>115</v>
      </c>
      <c r="E197" s="36"/>
    </row>
    <row r="198" spans="1:5" ht="12" customHeight="1">
      <c r="A198" s="7">
        <v>621</v>
      </c>
      <c r="B198" s="33" t="s">
        <v>9</v>
      </c>
      <c r="C198" s="24">
        <v>782000000</v>
      </c>
      <c r="D198" s="25">
        <v>0</v>
      </c>
      <c r="E198" s="25">
        <f>SUM(D198/C198*100)</f>
        <v>0</v>
      </c>
    </row>
    <row r="199" spans="1:5" ht="12.75" customHeight="1" thickBot="1">
      <c r="A199" s="21"/>
      <c r="B199" s="40" t="s">
        <v>34</v>
      </c>
      <c r="C199" s="77">
        <f>SUM(C198)</f>
        <v>782000000</v>
      </c>
      <c r="D199" s="77">
        <f>SUM(D198)</f>
        <v>0</v>
      </c>
      <c r="E199" s="29">
        <f>SUM(D199/C199*100)</f>
        <v>0</v>
      </c>
    </row>
    <row r="200" spans="1:5" ht="12.75" customHeight="1" thickBot="1">
      <c r="A200" s="14"/>
      <c r="B200" s="34" t="s">
        <v>82</v>
      </c>
      <c r="C200" s="9">
        <f>SUM(C187+C194+C199)</f>
        <v>19492312000</v>
      </c>
      <c r="D200" s="9">
        <f>SUM(D187+D194+D199)</f>
        <v>18585440426.45</v>
      </c>
      <c r="E200" s="28">
        <f>SUM(D200/C200*100)</f>
        <v>95.3475422846197</v>
      </c>
    </row>
    <row r="201" spans="1:5" ht="12.75" customHeight="1">
      <c r="A201" s="5"/>
      <c r="B201" s="47"/>
      <c r="C201" s="46"/>
      <c r="D201" s="46"/>
      <c r="E201" s="23"/>
    </row>
    <row r="202" spans="1:5" ht="12" customHeight="1">
      <c r="A202" s="6"/>
      <c r="B202" s="89" t="s">
        <v>103</v>
      </c>
      <c r="E202" s="23"/>
    </row>
    <row r="203" spans="1:5" ht="12" customHeight="1" thickBot="1">
      <c r="A203" s="5"/>
      <c r="B203" s="90"/>
      <c r="E203" s="23"/>
    </row>
    <row r="204" spans="1:5" ht="12" customHeight="1" thickBot="1">
      <c r="A204" s="4"/>
      <c r="B204" s="14" t="s">
        <v>23</v>
      </c>
      <c r="C204" s="9">
        <f>SUM(C27+C67+C137+C175+C200)</f>
        <v>25190213000</v>
      </c>
      <c r="D204" s="9">
        <f>SUM(D27+D67+D137+D175+D200)</f>
        <v>23838077495.22</v>
      </c>
      <c r="E204" s="28">
        <f aca="true" t="shared" si="3" ref="E204:E216">SUM(D204/C204*100)</f>
        <v>94.63229824702157</v>
      </c>
    </row>
    <row r="205" spans="1:5" ht="12" customHeight="1" thickBot="1">
      <c r="A205" s="4"/>
      <c r="B205" s="14" t="s">
        <v>30</v>
      </c>
      <c r="C205" s="9">
        <f>SUM(C68+C138)</f>
        <v>10131676000</v>
      </c>
      <c r="D205" s="9">
        <f>SUM(D68+D138)</f>
        <v>10122963027.49</v>
      </c>
      <c r="E205" s="28">
        <f t="shared" si="3"/>
        <v>99.914002653559</v>
      </c>
    </row>
    <row r="206" spans="1:5" ht="12" customHeight="1" thickBot="1">
      <c r="A206" s="4"/>
      <c r="B206" s="14" t="s">
        <v>50</v>
      </c>
      <c r="C206" s="9">
        <f>SUM(C176)</f>
        <v>27820000</v>
      </c>
      <c r="D206" s="9">
        <f>SUM(D176)</f>
        <v>27819819.15</v>
      </c>
      <c r="E206" s="28">
        <f t="shared" si="3"/>
        <v>99.99934992810927</v>
      </c>
    </row>
    <row r="207" spans="1:5" ht="12" customHeight="1" thickBot="1">
      <c r="A207" s="15"/>
      <c r="B207" s="14" t="s">
        <v>24</v>
      </c>
      <c r="C207" s="9">
        <f>SUM(C204+C205+C206)</f>
        <v>35349709000</v>
      </c>
      <c r="D207" s="9">
        <f>SUM(D204+D205+D206)</f>
        <v>33988860341.86</v>
      </c>
      <c r="E207" s="28">
        <f t="shared" si="3"/>
        <v>96.15032571232764</v>
      </c>
    </row>
    <row r="208" spans="1:5" ht="12" customHeight="1">
      <c r="A208" s="5"/>
      <c r="B208" s="90"/>
      <c r="E208" s="23"/>
    </row>
    <row r="209" spans="1:5" ht="12" customHeight="1">
      <c r="A209" s="5"/>
      <c r="B209" s="89" t="s">
        <v>51</v>
      </c>
      <c r="E209" s="23"/>
    </row>
    <row r="210" spans="1:5" ht="12" customHeight="1" thickBot="1">
      <c r="A210" s="5"/>
      <c r="B210" s="90"/>
      <c r="E210" s="23"/>
    </row>
    <row r="211" spans="1:5" ht="12" customHeight="1" thickBot="1">
      <c r="A211" s="4"/>
      <c r="B211" s="14" t="s">
        <v>52</v>
      </c>
      <c r="C211" s="9">
        <f>SUM(C27)</f>
        <v>91440000</v>
      </c>
      <c r="D211" s="9">
        <f>SUM(D27)</f>
        <v>31638810.139999997</v>
      </c>
      <c r="E211" s="28">
        <f t="shared" si="3"/>
        <v>34.600623512685914</v>
      </c>
    </row>
    <row r="212" spans="1:5" ht="12" customHeight="1" thickBot="1">
      <c r="A212" s="4"/>
      <c r="B212" s="14" t="s">
        <v>53</v>
      </c>
      <c r="C212" s="9">
        <f>SUM(C69)</f>
        <v>884741000</v>
      </c>
      <c r="D212" s="9">
        <f>SUM(D69)</f>
        <v>667700379.1500001</v>
      </c>
      <c r="E212" s="28">
        <f t="shared" si="3"/>
        <v>75.46845677435545</v>
      </c>
    </row>
    <row r="213" spans="1:5" ht="12" customHeight="1" thickBot="1">
      <c r="A213" s="4"/>
      <c r="B213" s="14" t="s">
        <v>74</v>
      </c>
      <c r="C213" s="9">
        <f>SUM(C139)</f>
        <v>11749796000</v>
      </c>
      <c r="D213" s="9">
        <f>SUM(D139)</f>
        <v>11632522930.16</v>
      </c>
      <c r="E213" s="28">
        <f t="shared" si="3"/>
        <v>99.00191399203867</v>
      </c>
    </row>
    <row r="214" spans="1:5" ht="12" customHeight="1" thickBot="1">
      <c r="A214" s="4"/>
      <c r="B214" s="14" t="s">
        <v>75</v>
      </c>
      <c r="C214" s="9">
        <f>SUM(C177)</f>
        <v>3131420000</v>
      </c>
      <c r="D214" s="9">
        <f>SUM(D177)</f>
        <v>3071557795.96</v>
      </c>
      <c r="E214" s="28">
        <f t="shared" si="3"/>
        <v>98.0883367916153</v>
      </c>
    </row>
    <row r="215" spans="1:5" ht="12" customHeight="1" thickBot="1">
      <c r="A215" s="4"/>
      <c r="B215" s="14" t="s">
        <v>76</v>
      </c>
      <c r="C215" s="9">
        <f>SUM(C200)</f>
        <v>19492312000</v>
      </c>
      <c r="D215" s="9">
        <f>SUM(D200)</f>
        <v>18585440426.45</v>
      </c>
      <c r="E215" s="28">
        <f t="shared" si="3"/>
        <v>95.3475422846197</v>
      </c>
    </row>
    <row r="216" spans="1:5" s="10" customFormat="1" ht="12" customHeight="1" thickBot="1">
      <c r="A216" s="4"/>
      <c r="B216" s="14" t="s">
        <v>24</v>
      </c>
      <c r="C216" s="9">
        <f>SUM(C211+C212+C213+C214+C215)</f>
        <v>35349709000</v>
      </c>
      <c r="D216" s="9">
        <f>SUM(D211+D212+D213+D214+D215)</f>
        <v>33988860341.86</v>
      </c>
      <c r="E216" s="28">
        <f t="shared" si="3"/>
        <v>96.15032571232764</v>
      </c>
    </row>
    <row r="217" spans="1:5" s="10" customFormat="1" ht="12" customHeight="1">
      <c r="A217" s="5"/>
      <c r="B217" s="90"/>
      <c r="C217" s="8"/>
      <c r="D217" s="8"/>
      <c r="E217" s="8"/>
    </row>
    <row r="218" spans="1:5" s="10" customFormat="1" ht="12" customHeight="1">
      <c r="A218" s="5"/>
      <c r="B218" s="90"/>
      <c r="C218" s="8"/>
      <c r="D218" s="8"/>
      <c r="E218" s="8"/>
    </row>
    <row r="219" spans="1:5" s="10" customFormat="1" ht="12" customHeight="1">
      <c r="A219" s="5"/>
      <c r="B219" s="90"/>
      <c r="C219" s="8"/>
      <c r="D219" s="8"/>
      <c r="E219" s="8"/>
    </row>
    <row r="220" spans="1:5" s="10" customFormat="1" ht="12" customHeight="1">
      <c r="A220" s="5"/>
      <c r="B220" s="90"/>
      <c r="C220" s="8"/>
      <c r="D220" s="8"/>
      <c r="E220" s="8"/>
    </row>
    <row r="221" spans="1:5" s="10" customFormat="1" ht="12" customHeight="1">
      <c r="A221" s="5"/>
      <c r="B221" s="90"/>
      <c r="C221" s="8"/>
      <c r="D221" s="8"/>
      <c r="E221" s="8"/>
    </row>
    <row r="222" spans="1:5" s="10" customFormat="1" ht="12" customHeight="1">
      <c r="A222" s="5"/>
      <c r="B222" s="90"/>
      <c r="C222" s="8"/>
      <c r="D222" s="8"/>
      <c r="E222" s="8"/>
    </row>
    <row r="223" spans="1:5" s="10" customFormat="1" ht="12" customHeight="1">
      <c r="A223" s="5"/>
      <c r="B223" s="90"/>
      <c r="C223" s="8"/>
      <c r="D223" s="8"/>
      <c r="E223" s="8"/>
    </row>
    <row r="224" spans="1:5" s="10" customFormat="1" ht="12" customHeight="1">
      <c r="A224" s="5"/>
      <c r="B224" s="90"/>
      <c r="C224" s="8"/>
      <c r="D224" s="8"/>
      <c r="E224" s="8"/>
    </row>
    <row r="225" spans="1:5" s="10" customFormat="1" ht="12" customHeight="1">
      <c r="A225" s="5"/>
      <c r="B225" s="90"/>
      <c r="C225" s="8"/>
      <c r="D225" s="8"/>
      <c r="E225" s="8"/>
    </row>
    <row r="226" spans="1:5" s="10" customFormat="1" ht="12" customHeight="1">
      <c r="A226" s="5"/>
      <c r="B226" s="90"/>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row r="392" spans="1:5" s="10" customFormat="1" ht="12" customHeight="1">
      <c r="A392" s="18"/>
      <c r="B392" s="18"/>
      <c r="C392" s="8"/>
      <c r="D392" s="8"/>
      <c r="E392" s="8"/>
    </row>
    <row r="393" spans="1:5" s="10" customFormat="1" ht="12" customHeight="1">
      <c r="A393" s="18"/>
      <c r="B393" s="18"/>
      <c r="C393" s="8"/>
      <c r="D393" s="8"/>
      <c r="E393" s="8"/>
    </row>
    <row r="394" spans="1:5" s="10" customFormat="1" ht="12" customHeight="1">
      <c r="A394" s="18"/>
      <c r="B394" s="18"/>
      <c r="C394" s="8"/>
      <c r="D394" s="8"/>
      <c r="E394" s="8"/>
    </row>
    <row r="395" spans="1:5" s="10" customFormat="1" ht="12" customHeight="1">
      <c r="A395" s="18"/>
      <c r="B395" s="18"/>
      <c r="C395" s="8"/>
      <c r="D395" s="8"/>
      <c r="E395" s="8"/>
    </row>
    <row r="396" spans="1:5" s="10" customFormat="1" ht="12" customHeight="1">
      <c r="A396" s="18"/>
      <c r="B396" s="18"/>
      <c r="C396" s="8"/>
      <c r="D396" s="8"/>
      <c r="E396" s="8"/>
    </row>
    <row r="397" spans="1:5" s="10" customFormat="1" ht="12" customHeight="1">
      <c r="A397" s="18"/>
      <c r="B397" s="18"/>
      <c r="C397" s="8"/>
      <c r="D397" s="8"/>
      <c r="E397" s="8"/>
    </row>
    <row r="398" spans="1:5" s="10" customFormat="1" ht="12" customHeight="1">
      <c r="A398" s="18"/>
      <c r="B398" s="18"/>
      <c r="C398" s="8"/>
      <c r="D398" s="8"/>
      <c r="E398" s="8"/>
    </row>
    <row r="399" spans="1:5" s="10" customFormat="1" ht="12" customHeight="1">
      <c r="A399" s="18"/>
      <c r="B399" s="18"/>
      <c r="C399" s="8"/>
      <c r="D399" s="8"/>
      <c r="E399" s="8"/>
    </row>
    <row r="400" spans="1:5" s="10" customFormat="1" ht="12" customHeight="1">
      <c r="A400" s="18"/>
      <c r="B400" s="18"/>
      <c r="C400" s="8"/>
      <c r="D400" s="8"/>
      <c r="E400" s="8"/>
    </row>
    <row r="401" spans="1:5" s="10" customFormat="1" ht="12" customHeight="1">
      <c r="A401" s="18"/>
      <c r="B401" s="18"/>
      <c r="C401" s="8"/>
      <c r="D401" s="8"/>
      <c r="E401" s="8"/>
    </row>
    <row r="402" spans="1:5" s="10" customFormat="1" ht="12" customHeight="1">
      <c r="A402" s="18"/>
      <c r="B402" s="18"/>
      <c r="C402" s="8"/>
      <c r="D402" s="8"/>
      <c r="E402" s="8"/>
    </row>
    <row r="403" spans="1:5" s="10" customFormat="1" ht="12" customHeight="1">
      <c r="A403" s="18"/>
      <c r="B403" s="18"/>
      <c r="C403" s="8"/>
      <c r="D403" s="8"/>
      <c r="E403" s="8"/>
    </row>
    <row r="404" spans="1:5" s="10" customFormat="1" ht="12" customHeight="1">
      <c r="A404" s="18"/>
      <c r="B404" s="18"/>
      <c r="C404" s="8"/>
      <c r="D404" s="8"/>
      <c r="E404" s="8"/>
    </row>
    <row r="405" spans="1:5" s="10" customFormat="1" ht="12" customHeight="1">
      <c r="A405" s="18"/>
      <c r="B405" s="18"/>
      <c r="C405" s="8"/>
      <c r="D405" s="8"/>
      <c r="E405" s="8"/>
    </row>
    <row r="406" spans="1:5" s="10" customFormat="1" ht="12" customHeight="1">
      <c r="A406" s="18"/>
      <c r="B406" s="18"/>
      <c r="C406" s="8"/>
      <c r="D406" s="8"/>
      <c r="E406" s="8"/>
    </row>
    <row r="407" spans="1:5" s="10" customFormat="1" ht="12" customHeight="1">
      <c r="A407" s="18"/>
      <c r="B407" s="18"/>
      <c r="C407" s="8"/>
      <c r="D407" s="8"/>
      <c r="E407" s="8"/>
    </row>
    <row r="408" spans="1:5" s="10" customFormat="1" ht="12" customHeight="1">
      <c r="A408" s="18"/>
      <c r="B408" s="18"/>
      <c r="C408" s="8"/>
      <c r="D408" s="8"/>
      <c r="E408" s="8"/>
    </row>
    <row r="409" spans="1:5" s="10" customFormat="1" ht="12" customHeight="1">
      <c r="A409" s="18"/>
      <c r="B409" s="18"/>
      <c r="C409" s="8"/>
      <c r="D409" s="8"/>
      <c r="E409" s="8"/>
    </row>
    <row r="410" spans="1:5" s="10" customFormat="1" ht="12" customHeight="1">
      <c r="A410" s="18"/>
      <c r="B410" s="18"/>
      <c r="C410" s="8"/>
      <c r="D410" s="8"/>
      <c r="E410" s="8"/>
    </row>
    <row r="411" spans="1:5" s="10" customFormat="1" ht="12" customHeight="1">
      <c r="A411" s="18"/>
      <c r="B411" s="18"/>
      <c r="C411" s="8"/>
      <c r="D411" s="8"/>
      <c r="E411" s="8"/>
    </row>
    <row r="412" spans="1:5" s="10" customFormat="1" ht="12" customHeight="1">
      <c r="A412" s="18"/>
      <c r="B412" s="18"/>
      <c r="C412" s="8"/>
      <c r="D412" s="8"/>
      <c r="E412" s="8"/>
    </row>
    <row r="413" spans="1:5" s="10" customFormat="1" ht="12" customHeight="1">
      <c r="A413" s="18"/>
      <c r="B413" s="18"/>
      <c r="C413" s="8"/>
      <c r="D413" s="8"/>
      <c r="E413" s="8"/>
    </row>
    <row r="414" spans="1:5" s="10" customFormat="1" ht="12" customHeight="1">
      <c r="A414" s="18"/>
      <c r="B414" s="18"/>
      <c r="C414" s="8"/>
      <c r="D414" s="8"/>
      <c r="E414" s="8"/>
    </row>
    <row r="415" spans="1:5" s="10" customFormat="1" ht="12" customHeight="1">
      <c r="A415" s="18"/>
      <c r="B415" s="18"/>
      <c r="C415" s="8"/>
      <c r="D415" s="8"/>
      <c r="E415" s="8"/>
    </row>
    <row r="416" spans="1:5" s="10" customFormat="1" ht="12" customHeight="1">
      <c r="A416" s="18"/>
      <c r="B416" s="18"/>
      <c r="C416" s="8"/>
      <c r="D416" s="8"/>
      <c r="E416" s="8"/>
    </row>
    <row r="417" spans="1:5" s="10" customFormat="1" ht="12" customHeight="1">
      <c r="A417" s="18"/>
      <c r="B417" s="18"/>
      <c r="C417" s="8"/>
      <c r="D417" s="8"/>
      <c r="E417" s="8"/>
    </row>
    <row r="418" spans="1:5" s="10" customFormat="1" ht="12" customHeight="1">
      <c r="A418" s="18"/>
      <c r="B418" s="18"/>
      <c r="C418" s="8"/>
      <c r="D418" s="8"/>
      <c r="E418" s="8"/>
    </row>
    <row r="419" spans="1:5" s="10" customFormat="1" ht="12" customHeight="1">
      <c r="A419" s="18"/>
      <c r="B419" s="18"/>
      <c r="C419" s="8"/>
      <c r="D419" s="8"/>
      <c r="E419" s="8"/>
    </row>
    <row r="420" spans="1:5" s="10" customFormat="1" ht="12" customHeight="1">
      <c r="A420" s="18"/>
      <c r="B420" s="18"/>
      <c r="C420" s="8"/>
      <c r="D420" s="8"/>
      <c r="E420" s="8"/>
    </row>
    <row r="421" spans="1:5" s="10" customFormat="1" ht="12" customHeight="1">
      <c r="A421" s="18"/>
      <c r="B421" s="18"/>
      <c r="C421" s="8"/>
      <c r="D421" s="8"/>
      <c r="E421" s="8"/>
    </row>
    <row r="422" spans="1:5" s="10" customFormat="1" ht="12" customHeight="1">
      <c r="A422" s="18"/>
      <c r="B422" s="18"/>
      <c r="C422" s="8"/>
      <c r="D422" s="8"/>
      <c r="E422"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2022-12-09T11:54:09Z</cp:lastPrinted>
  <dcterms:created xsi:type="dcterms:W3CDTF">1996-10-14T23:33:28Z</dcterms:created>
  <dcterms:modified xsi:type="dcterms:W3CDTF">2023-01-05T11:06:55Z</dcterms:modified>
  <cp:category/>
  <cp:version/>
  <cp:contentType/>
  <cp:contentStatus/>
</cp:coreProperties>
</file>